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Отдел балансовых расчетов\Для Сайта\Балансы 2020 помесячно\Балансы регионы\"/>
    </mc:Choice>
  </mc:AlternateContent>
  <bookViews>
    <workbookView xWindow="0" yWindow="0" windowWidth="28800" windowHeight="1243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3">апрель!$A$1:$G$50</definedName>
    <definedName name="_xlnm.Print_Area" localSheetId="5">июнь!$A$1:$G$50</definedName>
    <definedName name="_xlnm.Print_Area" localSheetId="2">март!$A$1:$G$50</definedName>
    <definedName name="_xlnm.Print_Area" localSheetId="1">февраль!$A$1:$G$50</definedName>
    <definedName name="_xlnm.Print_Area" localSheetId="0">январь!$A$1:$G$49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2" l="1"/>
  <c r="F33" i="12" s="1"/>
  <c r="E37" i="12"/>
  <c r="D37" i="12"/>
  <c r="C37" i="12"/>
  <c r="B36" i="12"/>
  <c r="B35" i="12"/>
  <c r="B34" i="12"/>
  <c r="E33" i="12"/>
  <c r="D33" i="12"/>
  <c r="C33" i="12"/>
  <c r="B32" i="12"/>
  <c r="B31" i="12"/>
  <c r="B30" i="12"/>
  <c r="B29" i="12"/>
  <c r="B28" i="12"/>
  <c r="B27" i="12"/>
  <c r="B26" i="12"/>
  <c r="B25" i="12"/>
  <c r="B24" i="12"/>
  <c r="B42" i="12" s="1"/>
  <c r="B23" i="12"/>
  <c r="B22" i="12"/>
  <c r="B21" i="12"/>
  <c r="B20" i="12"/>
  <c r="B19" i="12"/>
  <c r="B18" i="12"/>
  <c r="D17" i="12"/>
  <c r="B17" i="12"/>
  <c r="G16" i="12"/>
  <c r="F16" i="12"/>
  <c r="E16" i="12"/>
  <c r="D16" i="12"/>
  <c r="B39" i="12" l="1"/>
  <c r="B16" i="12"/>
  <c r="B37" i="12"/>
  <c r="B33" i="12" s="1"/>
  <c r="B41" i="12"/>
  <c r="F37" i="9" l="1"/>
  <c r="F33" i="9" s="1"/>
  <c r="E37" i="9"/>
  <c r="D37" i="9"/>
  <c r="D33" i="9" s="1"/>
  <c r="C37" i="9"/>
  <c r="B39" i="9" s="1"/>
  <c r="B37" i="9"/>
  <c r="B36" i="9"/>
  <c r="B35" i="9"/>
  <c r="F34" i="9"/>
  <c r="B34" i="9"/>
  <c r="B33" i="9" s="1"/>
  <c r="E33" i="9"/>
  <c r="C33" i="9"/>
  <c r="B32" i="9"/>
  <c r="B31" i="9"/>
  <c r="B30" i="9"/>
  <c r="B29" i="9"/>
  <c r="B28" i="9"/>
  <c r="B27" i="9"/>
  <c r="B26" i="9"/>
  <c r="B25" i="9"/>
  <c r="B24" i="9"/>
  <c r="B42" i="9" s="1"/>
  <c r="B23" i="9"/>
  <c r="B22" i="9"/>
  <c r="B21" i="9"/>
  <c r="B20" i="9"/>
  <c r="B19" i="9"/>
  <c r="B18" i="9"/>
  <c r="D17" i="9"/>
  <c r="B17" i="9"/>
  <c r="B16" i="9" s="1"/>
  <c r="B41" i="9" s="1"/>
  <c r="G16" i="9"/>
  <c r="F16" i="9"/>
  <c r="E16" i="9"/>
  <c r="D16" i="9"/>
  <c r="F37" i="8" l="1"/>
  <c r="E37" i="8"/>
  <c r="D37" i="8"/>
  <c r="C37" i="8"/>
  <c r="B39" i="8" s="1"/>
  <c r="B37" i="8"/>
  <c r="B36" i="8"/>
  <c r="B35" i="8"/>
  <c r="F34" i="8"/>
  <c r="F33" i="8" s="1"/>
  <c r="B34" i="8"/>
  <c r="B33" i="8" s="1"/>
  <c r="E33" i="8"/>
  <c r="D33" i="8"/>
  <c r="C33" i="8"/>
  <c r="B32" i="8"/>
  <c r="B31" i="8"/>
  <c r="B30" i="8"/>
  <c r="B29" i="8"/>
  <c r="B28" i="8"/>
  <c r="B27" i="8"/>
  <c r="B26" i="8"/>
  <c r="B25" i="8"/>
  <c r="B24" i="8"/>
  <c r="B42" i="8" s="1"/>
  <c r="B23" i="8"/>
  <c r="B22" i="8"/>
  <c r="B21" i="8"/>
  <c r="B20" i="8"/>
  <c r="B19" i="8"/>
  <c r="B18" i="8"/>
  <c r="D17" i="8"/>
  <c r="B17" i="8"/>
  <c r="B16" i="8" s="1"/>
  <c r="B41" i="8" s="1"/>
  <c r="G16" i="8"/>
  <c r="F16" i="8"/>
  <c r="E16" i="8"/>
  <c r="D16" i="8"/>
  <c r="F39" i="7" l="1"/>
  <c r="F37" i="7" s="1"/>
  <c r="B37" i="7" s="1"/>
  <c r="E37" i="7"/>
  <c r="D37" i="7"/>
  <c r="C37" i="7"/>
  <c r="C33" i="7" s="1"/>
  <c r="B36" i="7"/>
  <c r="B35" i="7"/>
  <c r="F34" i="7"/>
  <c r="B34" i="7" s="1"/>
  <c r="B33" i="7" s="1"/>
  <c r="E33" i="7"/>
  <c r="D33" i="7"/>
  <c r="B32" i="7"/>
  <c r="B31" i="7"/>
  <c r="B30" i="7"/>
  <c r="B29" i="7"/>
  <c r="B28" i="7"/>
  <c r="B27" i="7"/>
  <c r="B26" i="7"/>
  <c r="B25" i="7"/>
  <c r="B24" i="7"/>
  <c r="B42" i="7" s="1"/>
  <c r="B23" i="7"/>
  <c r="B22" i="7"/>
  <c r="B21" i="7"/>
  <c r="B20" i="7"/>
  <c r="B19" i="7"/>
  <c r="B18" i="7"/>
  <c r="D17" i="7"/>
  <c r="B17" i="7"/>
  <c r="G16" i="7"/>
  <c r="F16" i="7"/>
  <c r="E16" i="7"/>
  <c r="D16" i="7"/>
  <c r="B16" i="7"/>
  <c r="B41" i="7" l="1"/>
  <c r="F33" i="7"/>
  <c r="B39" i="7"/>
  <c r="F37" i="6" l="1"/>
  <c r="E37" i="6"/>
  <c r="D37" i="6"/>
  <c r="C37" i="6"/>
  <c r="B39" i="6" s="1"/>
  <c r="B37" i="6"/>
  <c r="B36" i="6"/>
  <c r="B35" i="6"/>
  <c r="F34" i="6"/>
  <c r="F33" i="6" s="1"/>
  <c r="B34" i="6"/>
  <c r="B33" i="6" s="1"/>
  <c r="E33" i="6"/>
  <c r="D33" i="6"/>
  <c r="C33" i="6"/>
  <c r="B32" i="6"/>
  <c r="B31" i="6"/>
  <c r="B30" i="6"/>
  <c r="B29" i="6"/>
  <c r="B28" i="6"/>
  <c r="B27" i="6"/>
  <c r="B26" i="6"/>
  <c r="B25" i="6"/>
  <c r="B24" i="6"/>
  <c r="B42" i="6" s="1"/>
  <c r="B23" i="6"/>
  <c r="B22" i="6"/>
  <c r="B16" i="6" s="1"/>
  <c r="B41" i="6" s="1"/>
  <c r="B21" i="6"/>
  <c r="B20" i="6"/>
  <c r="B19" i="6"/>
  <c r="B18" i="6"/>
  <c r="D17" i="6"/>
  <c r="B17" i="6"/>
  <c r="G16" i="6"/>
  <c r="F16" i="6"/>
  <c r="E16" i="6"/>
  <c r="D16" i="6"/>
  <c r="F37" i="5" l="1"/>
  <c r="E37" i="5"/>
  <c r="D37" i="5"/>
  <c r="C37" i="5"/>
  <c r="B39" i="5" s="1"/>
  <c r="B37" i="5"/>
  <c r="B36" i="5"/>
  <c r="B35" i="5"/>
  <c r="F34" i="5"/>
  <c r="F33" i="5" s="1"/>
  <c r="B34" i="5"/>
  <c r="B33" i="5" s="1"/>
  <c r="E33" i="5"/>
  <c r="D33" i="5"/>
  <c r="C33" i="5"/>
  <c r="B32" i="5"/>
  <c r="B31" i="5"/>
  <c r="B30" i="5"/>
  <c r="B29" i="5"/>
  <c r="B28" i="5"/>
  <c r="B27" i="5"/>
  <c r="B26" i="5"/>
  <c r="B25" i="5"/>
  <c r="B24" i="5"/>
  <c r="B42" i="5" s="1"/>
  <c r="B23" i="5"/>
  <c r="B22" i="5"/>
  <c r="B21" i="5"/>
  <c r="B20" i="5"/>
  <c r="B19" i="5"/>
  <c r="B18" i="5"/>
  <c r="D17" i="5"/>
  <c r="B17" i="5"/>
  <c r="B16" i="5" s="1"/>
  <c r="B41" i="5" s="1"/>
  <c r="G16" i="5"/>
  <c r="F16" i="5"/>
  <c r="E16" i="5"/>
  <c r="D16" i="5"/>
  <c r="F37" i="4" l="1"/>
  <c r="E37" i="4"/>
  <c r="D37" i="4"/>
  <c r="C37" i="4"/>
  <c r="B39" i="4" s="1"/>
  <c r="B37" i="4"/>
  <c r="B36" i="4"/>
  <c r="B35" i="4"/>
  <c r="F34" i="4"/>
  <c r="F33" i="4" s="1"/>
  <c r="B34" i="4"/>
  <c r="B33" i="4" s="1"/>
  <c r="E33" i="4"/>
  <c r="D33" i="4"/>
  <c r="C33" i="4"/>
  <c r="B32" i="4"/>
  <c r="B31" i="4"/>
  <c r="B30" i="4"/>
  <c r="B29" i="4"/>
  <c r="B28" i="4"/>
  <c r="B27" i="4"/>
  <c r="B26" i="4"/>
  <c r="B25" i="4"/>
  <c r="B24" i="4"/>
  <c r="B42" i="4" s="1"/>
  <c r="B23" i="4"/>
  <c r="B22" i="4"/>
  <c r="B21" i="4"/>
  <c r="B20" i="4"/>
  <c r="B19" i="4"/>
  <c r="B18" i="4"/>
  <c r="D17" i="4"/>
  <c r="B17" i="4"/>
  <c r="B16" i="4" s="1"/>
  <c r="B41" i="4" s="1"/>
  <c r="G16" i="4"/>
  <c r="F16" i="4"/>
  <c r="E16" i="4"/>
  <c r="D16" i="4"/>
  <c r="E46" i="3" l="1"/>
  <c r="E46" i="2"/>
  <c r="F37" i="1" l="1"/>
  <c r="E37" i="1"/>
  <c r="D37" i="1"/>
  <c r="C37" i="1"/>
  <c r="B39" i="1" s="1"/>
  <c r="B37" i="1"/>
  <c r="B36" i="1"/>
  <c r="B35" i="1"/>
  <c r="F34" i="1"/>
  <c r="F33" i="1" s="1"/>
  <c r="B34" i="1"/>
  <c r="B33" i="1" s="1"/>
  <c r="E33" i="1"/>
  <c r="D33" i="1"/>
  <c r="C33" i="1"/>
  <c r="B32" i="1"/>
  <c r="B31" i="1"/>
  <c r="B30" i="1"/>
  <c r="B29" i="1"/>
  <c r="B28" i="1"/>
  <c r="B27" i="1"/>
  <c r="B26" i="1"/>
  <c r="B25" i="1"/>
  <c r="B24" i="1"/>
  <c r="B42" i="1" s="1"/>
  <c r="B23" i="1"/>
  <c r="B22" i="1"/>
  <c r="B16" i="1" s="1"/>
  <c r="B41" i="1" s="1"/>
  <c r="B21" i="1"/>
  <c r="B20" i="1"/>
  <c r="B19" i="1"/>
  <c r="B18" i="1"/>
  <c r="D17" i="1"/>
  <c r="B17" i="1"/>
  <c r="G16" i="1"/>
  <c r="F16" i="1"/>
  <c r="E16" i="1"/>
  <c r="D16" i="1"/>
  <c r="F37" i="2" l="1"/>
  <c r="E37" i="2"/>
  <c r="D37" i="2"/>
  <c r="C37" i="2"/>
  <c r="B39" i="2" s="1"/>
  <c r="B37" i="2"/>
  <c r="B36" i="2"/>
  <c r="B35" i="2"/>
  <c r="F34" i="2"/>
  <c r="F33" i="2" s="1"/>
  <c r="B34" i="2"/>
  <c r="B33" i="2" s="1"/>
  <c r="E33" i="2"/>
  <c r="D33" i="2"/>
  <c r="C33" i="2"/>
  <c r="B32" i="2"/>
  <c r="B31" i="2"/>
  <c r="B30" i="2"/>
  <c r="B29" i="2"/>
  <c r="B28" i="2"/>
  <c r="B27" i="2"/>
  <c r="B26" i="2"/>
  <c r="B25" i="2"/>
  <c r="B24" i="2"/>
  <c r="B42" i="2" s="1"/>
  <c r="B23" i="2"/>
  <c r="B22" i="2"/>
  <c r="B16" i="2" s="1"/>
  <c r="B21" i="2"/>
  <c r="B20" i="2"/>
  <c r="B19" i="2"/>
  <c r="B18" i="2"/>
  <c r="D17" i="2"/>
  <c r="B17" i="2"/>
  <c r="G16" i="2"/>
  <c r="F16" i="2"/>
  <c r="E16" i="2"/>
  <c r="D16" i="2"/>
  <c r="B41" i="2" l="1"/>
  <c r="F37" i="3" l="1"/>
  <c r="E37" i="3"/>
  <c r="D37" i="3"/>
  <c r="C37" i="3"/>
  <c r="B39" i="3" s="1"/>
  <c r="B37" i="3"/>
  <c r="B36" i="3"/>
  <c r="B35" i="3"/>
  <c r="F34" i="3"/>
  <c r="F33" i="3" s="1"/>
  <c r="B34" i="3"/>
  <c r="B33" i="3" s="1"/>
  <c r="E33" i="3"/>
  <c r="D33" i="3"/>
  <c r="C33" i="3"/>
  <c r="B32" i="3"/>
  <c r="B31" i="3"/>
  <c r="B30" i="3"/>
  <c r="B29" i="3"/>
  <c r="B28" i="3"/>
  <c r="B27" i="3"/>
  <c r="B26" i="3"/>
  <c r="B25" i="3"/>
  <c r="B24" i="3"/>
  <c r="B42" i="3" s="1"/>
  <c r="B23" i="3"/>
  <c r="B22" i="3"/>
  <c r="B16" i="3" s="1"/>
  <c r="B41" i="3" s="1"/>
  <c r="B21" i="3"/>
  <c r="B20" i="3"/>
  <c r="B19" i="3"/>
  <c r="B18" i="3"/>
  <c r="D17" i="3"/>
  <c r="B17" i="3"/>
  <c r="G16" i="3"/>
  <c r="F16" i="3"/>
  <c r="E16" i="3"/>
  <c r="D16" i="3"/>
</calcChain>
</file>

<file path=xl/sharedStrings.xml><?xml version="1.0" encoding="utf-8"?>
<sst xmlns="http://schemas.openxmlformats.org/spreadsheetml/2006/main" count="502" uniqueCount="51">
  <si>
    <t>Приложение №1</t>
  </si>
  <si>
    <t>к дополнительному соглашению №2/2017 от 11.10.2017г.</t>
  </si>
  <si>
    <t>к договору оказания услуг по передаче электрической энергии (мощности)</t>
  </si>
  <si>
    <t>№34/12 от 01 января 2008г.</t>
  </si>
  <si>
    <t>Приложение №10</t>
  </si>
  <si>
    <t>Наименование показателя</t>
  </si>
  <si>
    <t>Электроэнергия, кВтч</t>
  </si>
  <si>
    <t>Всего</t>
  </si>
  <si>
    <t>ГН</t>
  </si>
  <si>
    <t>ВН</t>
  </si>
  <si>
    <t>СН1</t>
  </si>
  <si>
    <t>СН2</t>
  </si>
  <si>
    <t>НН</t>
  </si>
  <si>
    <t>1. Поступление в сеть всего в т.ч.</t>
  </si>
  <si>
    <t>из сетей  ф-ла ПАО "МРСК Центра и Приволжья" - "Тулэнерго"</t>
  </si>
  <si>
    <t xml:space="preserve">в том числе из сетей ВН </t>
  </si>
  <si>
    <t xml:space="preserve">в том числе из сетей СН 1 </t>
  </si>
  <si>
    <t xml:space="preserve">в том числе из сетей СН 2 </t>
  </si>
  <si>
    <t xml:space="preserve">в том числе из сетей НН  </t>
  </si>
  <si>
    <t xml:space="preserve">   с шин станций (присоединения НЕ в аренде РСК) </t>
  </si>
  <si>
    <t xml:space="preserve">   с шин станций (присоединения  В аренде РСК) </t>
  </si>
  <si>
    <t xml:space="preserve">   от ФСК </t>
  </si>
  <si>
    <t xml:space="preserve">   от МСК </t>
  </si>
  <si>
    <t xml:space="preserve">   от смежного РСК </t>
  </si>
  <si>
    <t xml:space="preserve">   от ТСО, всего, в т.ч.</t>
  </si>
  <si>
    <t>потребители, не имеющие статус ТСО</t>
  </si>
  <si>
    <t>2. Полезный отпуск, в т.ч.</t>
  </si>
  <si>
    <t>2.1. в сети ССО, всего, в т.ч.</t>
  </si>
  <si>
    <t>АО "Алексинская электросетевая компания"</t>
  </si>
  <si>
    <t>2.2. конечным потребителям, всего, в т.ч.</t>
  </si>
  <si>
    <t xml:space="preserve">   физическим лицам</t>
  </si>
  <si>
    <t xml:space="preserve">   юридическим лицам</t>
  </si>
  <si>
    <t>3. Собственное потребление ТСО, в т.ч.</t>
  </si>
  <si>
    <t>4. Потери в сетях ТСО</t>
  </si>
  <si>
    <t>5. Потери в сетях ТСО, учтенные РЭК при формировании тарифов</t>
  </si>
  <si>
    <t>Исполнитель</t>
  </si>
  <si>
    <t>Генеральный директор</t>
  </si>
  <si>
    <t>_______________________/ А. В. Прокопенко/</t>
  </si>
  <si>
    <t>Расчет объема потерь электроэнергии в сетях за март 2020 г.</t>
  </si>
  <si>
    <t>Расчет объема потерь электроэнергии в сетях за февраль 2020 г.</t>
  </si>
  <si>
    <t>Расчет объема потерь электроэнергии в сетях за январь 2020г.</t>
  </si>
  <si>
    <t>АО "МСК Энерго"</t>
  </si>
  <si>
    <t>Расчет объема потерь электроэнергии в сетях за апрель 2020 г.</t>
  </si>
  <si>
    <t>Расчет объема потерь электроэнергии в сетях за май 2020 г.</t>
  </si>
  <si>
    <t>Расчет объема потерь электроэнергии в сетях за июнь 2020 г.</t>
  </si>
  <si>
    <t>Расчет объема потерь электроэнергии в сетях за июль 2020 г.</t>
  </si>
  <si>
    <t>Расчет объема потерь электроэнергии в сетях за август 2020 г.</t>
  </si>
  <si>
    <t>Расчет объема потерь электроэнергии в сетях за сентябрь 2020 г.</t>
  </si>
  <si>
    <t>Расчет объема потерь электроэнергии в сетях за октябрь 2020 г.</t>
  </si>
  <si>
    <t>Расчет объема потерь электроэнергии в сетях за ноябрь 2020 г.</t>
  </si>
  <si>
    <t>Расчет объема потерь электроэнергии в сетях за декабрь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</si>
</sst>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3" fontId="5" fillId="2" borderId="2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3" fontId="6" fillId="0" borderId="1" xfId="1" applyNumberFormat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indent="1"/>
    </xf>
    <xf numFmtId="0" fontId="5" fillId="2" borderId="0" xfId="1" applyFont="1" applyFill="1"/>
    <xf numFmtId="0" fontId="5" fillId="0" borderId="5" xfId="1" applyFont="1" applyFill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2" fillId="0" borderId="0" xfId="0" applyFont="1"/>
    <xf numFmtId="0" fontId="1" fillId="0" borderId="0" xfId="1"/>
    <xf numFmtId="3" fontId="7" fillId="0" borderId="0" xfId="1" applyNumberFormat="1" applyFont="1"/>
    <xf numFmtId="0" fontId="7" fillId="0" borderId="0" xfId="1" applyFont="1"/>
    <xf numFmtId="0" fontId="2" fillId="0" borderId="0" xfId="1" applyFont="1" applyAlignment="1">
      <alignment horizontal="left"/>
    </xf>
    <xf numFmtId="0" fontId="0" fillId="0" borderId="0" xfId="0" applyAlignment="1"/>
    <xf numFmtId="0" fontId="5" fillId="2" borderId="1" xfId="1" applyFont="1" applyFill="1" applyBorder="1"/>
    <xf numFmtId="0" fontId="5" fillId="0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8" fillId="0" borderId="0" xfId="2" applyNumberFormat="1" applyFont="1" applyFill="1"/>
    <xf numFmtId="0" fontId="0" fillId="0" borderId="0" xfId="0" applyFill="1"/>
    <xf numFmtId="3" fontId="8" fillId="0" borderId="0" xfId="0" applyNumberFormat="1" applyFont="1"/>
    <xf numFmtId="3" fontId="2" fillId="0" borderId="0" xfId="1" applyNumberFormat="1" applyFont="1"/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8" zoomScale="60" zoomScaleNormal="69" workbookViewId="0">
      <selection activeCell="L56" sqref="L56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8"/>
      <c r="B7" s="8"/>
      <c r="C7" s="8"/>
      <c r="D7" s="8"/>
      <c r="E7" s="8"/>
      <c r="F7" s="8"/>
      <c r="G7" s="2" t="s">
        <v>2</v>
      </c>
    </row>
    <row r="8" spans="1:7" x14ac:dyDescent="0.25">
      <c r="A8" s="8"/>
      <c r="B8" s="8"/>
      <c r="C8" s="8"/>
      <c r="D8" s="8"/>
      <c r="E8" s="8"/>
      <c r="F8" s="8"/>
      <c r="G8" s="2" t="s">
        <v>3</v>
      </c>
    </row>
    <row r="9" spans="1:7" x14ac:dyDescent="0.25">
      <c r="A9" s="8"/>
      <c r="B9" s="8"/>
      <c r="C9" s="8"/>
      <c r="D9" s="8"/>
      <c r="E9" s="8"/>
      <c r="F9" s="8"/>
      <c r="G9" s="2"/>
    </row>
    <row r="10" spans="1:7" x14ac:dyDescent="0.25">
      <c r="A10" s="8"/>
      <c r="B10" s="8"/>
      <c r="C10" s="8"/>
      <c r="D10" s="8"/>
      <c r="E10" s="8"/>
      <c r="F10" s="8"/>
      <c r="G10" s="8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1" customHeight="1" x14ac:dyDescent="0.25">
      <c r="A12" s="61" t="s">
        <v>40</v>
      </c>
      <c r="B12" s="62"/>
      <c r="C12" s="62"/>
      <c r="D12" s="62"/>
      <c r="E12" s="62"/>
      <c r="F12" s="62"/>
      <c r="G12" s="62"/>
    </row>
    <row r="13" spans="1:7" x14ac:dyDescent="0.25">
      <c r="A13" s="8"/>
      <c r="B13" s="8"/>
      <c r="C13" s="8"/>
      <c r="D13" s="8"/>
      <c r="E13" s="8"/>
      <c r="F13" s="8"/>
      <c r="G13" s="8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9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35.25" customHeight="1" x14ac:dyDescent="0.25">
      <c r="A16" s="13" t="s">
        <v>13</v>
      </c>
      <c r="B16" s="14">
        <f>B17+B22+B23+B24+B25+B26+B27+B32</f>
        <v>1138228</v>
      </c>
      <c r="C16" s="14"/>
      <c r="D16" s="14">
        <f>D17+D22+D23+D24+D25+D26+D27+D32</f>
        <v>1138228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35.2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30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30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30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30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30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30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30" customHeight="1" x14ac:dyDescent="0.25">
      <c r="A24" s="20" t="s">
        <v>21</v>
      </c>
      <c r="B24" s="19">
        <f t="shared" si="1"/>
        <v>1138228</v>
      </c>
      <c r="C24" s="18"/>
      <c r="D24" s="18">
        <v>1138228</v>
      </c>
      <c r="E24" s="18"/>
      <c r="F24" s="18"/>
      <c r="G24" s="18"/>
    </row>
    <row r="25" spans="1:7" ht="30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30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30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30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30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30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30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30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7" ht="35.25" customHeight="1" x14ac:dyDescent="0.25">
      <c r="A33" s="26" t="s">
        <v>26</v>
      </c>
      <c r="B33" s="14">
        <f>B34+B37</f>
        <v>1062235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1062235</v>
      </c>
      <c r="G33" s="28">
        <v>0</v>
      </c>
    </row>
    <row r="34" spans="1:7" ht="24.75" customHeight="1" x14ac:dyDescent="0.25">
      <c r="A34" s="27" t="s">
        <v>27</v>
      </c>
      <c r="B34" s="16">
        <f>SUM(C34:G34)</f>
        <v>391170</v>
      </c>
      <c r="C34" s="16"/>
      <c r="D34" s="16"/>
      <c r="E34" s="16"/>
      <c r="F34" s="16">
        <f>F35+F36</f>
        <v>391170</v>
      </c>
      <c r="G34" s="16"/>
    </row>
    <row r="35" spans="1:7" ht="24.75" customHeight="1" x14ac:dyDescent="0.25">
      <c r="A35" s="22" t="s">
        <v>28</v>
      </c>
      <c r="B35" s="18">
        <f t="shared" ref="B35:B36" si="2">SUM(C35:G35)</f>
        <v>391170</v>
      </c>
      <c r="C35" s="16"/>
      <c r="D35" s="16"/>
      <c r="E35" s="16"/>
      <c r="F35" s="18">
        <v>391170</v>
      </c>
      <c r="G35" s="16"/>
    </row>
    <row r="36" spans="1:7" ht="24.75" customHeight="1" x14ac:dyDescent="0.25">
      <c r="A36" s="22"/>
      <c r="B36" s="18">
        <f t="shared" si="2"/>
        <v>0</v>
      </c>
      <c r="C36" s="16"/>
      <c r="D36" s="16"/>
      <c r="E36" s="16"/>
      <c r="F36" s="18"/>
      <c r="G36" s="16"/>
    </row>
    <row r="37" spans="1:7" ht="24.75" customHeight="1" x14ac:dyDescent="0.25">
      <c r="A37" s="27" t="s">
        <v>29</v>
      </c>
      <c r="B37" s="16">
        <f>F37+G37+E37+D37</f>
        <v>671065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671065</v>
      </c>
      <c r="G37" s="24"/>
    </row>
    <row r="38" spans="1:7" ht="24.7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4.75" customHeight="1" x14ac:dyDescent="0.25">
      <c r="A39" s="17" t="s">
        <v>31</v>
      </c>
      <c r="B39" s="24">
        <f>SUM(C37:G37)</f>
        <v>671065</v>
      </c>
      <c r="C39" s="24"/>
      <c r="D39" s="18"/>
      <c r="E39" s="18"/>
      <c r="F39" s="18">
        <v>671065</v>
      </c>
      <c r="G39" s="24"/>
    </row>
    <row r="40" spans="1:7" ht="24.7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6.25" customHeight="1" x14ac:dyDescent="0.25">
      <c r="A41" s="13" t="s">
        <v>33</v>
      </c>
      <c r="B41" s="28">
        <f>B16-B33</f>
        <v>75993</v>
      </c>
      <c r="C41" s="28"/>
      <c r="D41" s="28"/>
      <c r="E41" s="28"/>
      <c r="F41" s="28"/>
      <c r="G41" s="28"/>
    </row>
    <row r="42" spans="1:7" ht="33.75" customHeight="1" x14ac:dyDescent="0.25">
      <c r="A42" s="30" t="s">
        <v>34</v>
      </c>
      <c r="B42" s="28">
        <f>B24*3.14/100</f>
        <v>35740.359199999999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">
        <v>41</v>
      </c>
      <c r="F46" s="32"/>
      <c r="G46" s="32"/>
    </row>
    <row r="47" spans="1:7" x14ac:dyDescent="0.25">
      <c r="A47" s="32"/>
      <c r="B47" s="32"/>
      <c r="C47" s="32"/>
      <c r="D47" s="33"/>
      <c r="E47" s="33" t="s">
        <v>36</v>
      </c>
      <c r="F47" s="33"/>
      <c r="G47" s="33"/>
    </row>
    <row r="48" spans="1:7" ht="32.25" customHeight="1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XFD1048576"/>
    </sheetView>
  </sheetViews>
  <sheetFormatPr defaultRowHeight="15" x14ac:dyDescent="0.25"/>
  <cols>
    <col min="1" max="1" width="55.7109375" bestFit="1" customWidth="1"/>
    <col min="2" max="7" width="16.14062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55"/>
      <c r="B7" s="55"/>
      <c r="C7" s="55"/>
      <c r="D7" s="55"/>
      <c r="E7" s="55"/>
      <c r="F7" s="55"/>
      <c r="G7" s="2" t="s">
        <v>2</v>
      </c>
    </row>
    <row r="8" spans="1:7" x14ac:dyDescent="0.25">
      <c r="A8" s="55"/>
      <c r="B8" s="55"/>
      <c r="C8" s="55"/>
      <c r="D8" s="55"/>
      <c r="E8" s="55"/>
      <c r="F8" s="55"/>
      <c r="G8" s="2" t="s">
        <v>3</v>
      </c>
    </row>
    <row r="9" spans="1:7" x14ac:dyDescent="0.25">
      <c r="A9" s="55"/>
      <c r="B9" s="55"/>
      <c r="C9" s="55"/>
      <c r="D9" s="55"/>
      <c r="E9" s="55"/>
      <c r="F9" s="55"/>
      <c r="G9" s="2"/>
    </row>
    <row r="10" spans="1:7" x14ac:dyDescent="0.25">
      <c r="A10" s="55"/>
      <c r="B10" s="55"/>
      <c r="C10" s="55"/>
      <c r="D10" s="55"/>
      <c r="E10" s="55"/>
      <c r="F10" s="55"/>
      <c r="G10" s="55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48</v>
      </c>
      <c r="B12" s="62"/>
      <c r="C12" s="62"/>
      <c r="D12" s="62"/>
      <c r="E12" s="62"/>
      <c r="F12" s="62"/>
      <c r="G12" s="62"/>
    </row>
    <row r="13" spans="1:7" x14ac:dyDescent="0.25">
      <c r="A13" s="55"/>
      <c r="B13" s="55"/>
      <c r="C13" s="55"/>
      <c r="D13" s="55"/>
      <c r="E13" s="55"/>
      <c r="F13" s="55"/>
      <c r="G13" s="55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56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28.5" customHeight="1" x14ac:dyDescent="0.25">
      <c r="A16" s="13" t="s">
        <v>13</v>
      </c>
      <c r="B16" s="14">
        <v>1024485</v>
      </c>
      <c r="C16" s="14"/>
      <c r="D16" s="14">
        <v>1024485</v>
      </c>
      <c r="E16" s="14">
        <v>0</v>
      </c>
      <c r="F16" s="14">
        <v>0</v>
      </c>
      <c r="G16" s="14">
        <v>0</v>
      </c>
    </row>
    <row r="17" spans="1:7" ht="28.5" customHeight="1" x14ac:dyDescent="0.25">
      <c r="A17" s="15" t="s">
        <v>14</v>
      </c>
      <c r="B17" s="16">
        <v>0</v>
      </c>
      <c r="C17" s="16"/>
      <c r="D17" s="16">
        <v>0</v>
      </c>
      <c r="E17" s="16"/>
      <c r="F17" s="16"/>
      <c r="G17" s="16"/>
    </row>
    <row r="18" spans="1:7" ht="28.5" customHeight="1" x14ac:dyDescent="0.25">
      <c r="A18" s="17" t="s">
        <v>15</v>
      </c>
      <c r="B18" s="18">
        <v>0</v>
      </c>
      <c r="C18" s="18"/>
      <c r="D18" s="18"/>
      <c r="E18" s="18"/>
      <c r="F18" s="18"/>
      <c r="G18" s="18"/>
    </row>
    <row r="19" spans="1:7" ht="28.5" customHeight="1" x14ac:dyDescent="0.25">
      <c r="A19" s="17" t="s">
        <v>16</v>
      </c>
      <c r="B19" s="19">
        <v>0</v>
      </c>
      <c r="C19" s="18"/>
      <c r="D19" s="18"/>
      <c r="E19" s="18"/>
      <c r="F19" s="18"/>
      <c r="G19" s="18"/>
    </row>
    <row r="20" spans="1:7" ht="28.5" customHeight="1" x14ac:dyDescent="0.25">
      <c r="A20" s="17" t="s">
        <v>17</v>
      </c>
      <c r="B20" s="19">
        <v>0</v>
      </c>
      <c r="C20" s="18"/>
      <c r="D20" s="18"/>
      <c r="E20" s="18"/>
      <c r="F20" s="18"/>
      <c r="G20" s="18"/>
    </row>
    <row r="21" spans="1:7" ht="28.5" customHeight="1" x14ac:dyDescent="0.25">
      <c r="A21" s="17" t="s">
        <v>18</v>
      </c>
      <c r="B21" s="19">
        <v>0</v>
      </c>
      <c r="C21" s="18"/>
      <c r="D21" s="18"/>
      <c r="E21" s="18"/>
      <c r="F21" s="18"/>
      <c r="G21" s="18"/>
    </row>
    <row r="22" spans="1:7" ht="28.5" customHeight="1" x14ac:dyDescent="0.25">
      <c r="A22" s="20" t="s">
        <v>19</v>
      </c>
      <c r="B22" s="19">
        <v>0</v>
      </c>
      <c r="C22" s="18"/>
      <c r="D22" s="18"/>
      <c r="E22" s="18"/>
      <c r="F22" s="18"/>
      <c r="G22" s="18"/>
    </row>
    <row r="23" spans="1:7" ht="28.5" customHeight="1" x14ac:dyDescent="0.25">
      <c r="A23" s="20" t="s">
        <v>20</v>
      </c>
      <c r="B23" s="19">
        <v>0</v>
      </c>
      <c r="C23" s="18"/>
      <c r="D23" s="18"/>
      <c r="E23" s="18"/>
      <c r="F23" s="18"/>
      <c r="G23" s="18"/>
    </row>
    <row r="24" spans="1:7" ht="28.5" customHeight="1" x14ac:dyDescent="0.25">
      <c r="A24" s="20" t="s">
        <v>21</v>
      </c>
      <c r="B24" s="19">
        <v>1024485</v>
      </c>
      <c r="C24" s="18"/>
      <c r="D24" s="18">
        <v>1024485</v>
      </c>
      <c r="E24" s="18"/>
      <c r="F24" s="18"/>
      <c r="G24" s="18"/>
    </row>
    <row r="25" spans="1:7" ht="28.5" customHeight="1" x14ac:dyDescent="0.25">
      <c r="A25" s="20" t="s">
        <v>22</v>
      </c>
      <c r="B25" s="19">
        <v>0</v>
      </c>
      <c r="C25" s="18"/>
      <c r="D25" s="18"/>
      <c r="E25" s="18"/>
      <c r="F25" s="18"/>
      <c r="G25" s="18"/>
    </row>
    <row r="26" spans="1:7" ht="28.5" customHeight="1" x14ac:dyDescent="0.25">
      <c r="A26" s="20" t="s">
        <v>23</v>
      </c>
      <c r="B26" s="19">
        <v>0</v>
      </c>
      <c r="C26" s="18"/>
      <c r="D26" s="18"/>
      <c r="E26" s="18"/>
      <c r="F26" s="18"/>
      <c r="G26" s="18"/>
    </row>
    <row r="27" spans="1:7" ht="28.5" customHeight="1" x14ac:dyDescent="0.25">
      <c r="A27" s="20" t="s">
        <v>24</v>
      </c>
      <c r="B27" s="21">
        <v>0</v>
      </c>
      <c r="C27" s="19"/>
      <c r="D27" s="19"/>
      <c r="E27" s="19"/>
      <c r="F27" s="19"/>
      <c r="G27" s="19"/>
    </row>
    <row r="28" spans="1:7" ht="23.25" customHeight="1" x14ac:dyDescent="0.25">
      <c r="A28" s="22"/>
      <c r="B28" s="23">
        <v>0</v>
      </c>
      <c r="C28" s="24"/>
      <c r="D28" s="24"/>
      <c r="E28" s="24"/>
      <c r="F28" s="24"/>
      <c r="G28" s="24"/>
    </row>
    <row r="29" spans="1:7" ht="23.25" customHeight="1" x14ac:dyDescent="0.25">
      <c r="A29" s="22"/>
      <c r="B29" s="23">
        <v>0</v>
      </c>
      <c r="C29" s="24"/>
      <c r="D29" s="24"/>
      <c r="E29" s="24"/>
      <c r="F29" s="24"/>
      <c r="G29" s="24"/>
    </row>
    <row r="30" spans="1:7" ht="23.25" customHeight="1" x14ac:dyDescent="0.25">
      <c r="A30" s="22"/>
      <c r="B30" s="23">
        <v>0</v>
      </c>
      <c r="C30" s="24"/>
      <c r="D30" s="24"/>
      <c r="E30" s="24"/>
      <c r="F30" s="24"/>
      <c r="G30" s="24"/>
    </row>
    <row r="31" spans="1:7" ht="23.25" customHeight="1" x14ac:dyDescent="0.25">
      <c r="A31" s="22"/>
      <c r="B31" s="23">
        <v>0</v>
      </c>
      <c r="C31" s="24"/>
      <c r="D31" s="24"/>
      <c r="E31" s="24"/>
      <c r="F31" s="24"/>
      <c r="G31" s="24"/>
    </row>
    <row r="32" spans="1:7" ht="28.5" customHeight="1" x14ac:dyDescent="0.25">
      <c r="A32" s="25" t="s">
        <v>25</v>
      </c>
      <c r="B32" s="19">
        <v>0</v>
      </c>
      <c r="C32" s="24"/>
      <c r="D32" s="24"/>
      <c r="E32" s="24"/>
      <c r="F32" s="24"/>
      <c r="G32" s="24"/>
    </row>
    <row r="33" spans="1:7" ht="28.5" customHeight="1" x14ac:dyDescent="0.25">
      <c r="A33" s="37" t="s">
        <v>26</v>
      </c>
      <c r="B33" s="14">
        <v>968802.80387599696</v>
      </c>
      <c r="C33" s="14">
        <v>0</v>
      </c>
      <c r="D33" s="14">
        <v>0</v>
      </c>
      <c r="E33" s="14">
        <v>0</v>
      </c>
      <c r="F33" s="14">
        <v>968802.80387599696</v>
      </c>
      <c r="G33" s="28">
        <v>0</v>
      </c>
    </row>
    <row r="34" spans="1:7" ht="28.5" customHeight="1" x14ac:dyDescent="0.25">
      <c r="A34" s="38" t="s">
        <v>27</v>
      </c>
      <c r="B34" s="16">
        <v>381852</v>
      </c>
      <c r="C34" s="16"/>
      <c r="D34" s="16"/>
      <c r="E34" s="16"/>
      <c r="F34" s="16">
        <v>381852</v>
      </c>
      <c r="G34" s="16"/>
    </row>
    <row r="35" spans="1:7" ht="28.5" customHeight="1" x14ac:dyDescent="0.25">
      <c r="A35" s="17" t="s">
        <v>28</v>
      </c>
      <c r="B35" s="18">
        <v>381852</v>
      </c>
      <c r="C35" s="16"/>
      <c r="D35" s="16"/>
      <c r="E35" s="16"/>
      <c r="F35" s="18">
        <v>381852</v>
      </c>
      <c r="G35" s="16"/>
    </row>
    <row r="36" spans="1:7" ht="28.5" customHeight="1" x14ac:dyDescent="0.25">
      <c r="A36" s="17"/>
      <c r="B36" s="18">
        <v>0</v>
      </c>
      <c r="C36" s="16"/>
      <c r="D36" s="16"/>
      <c r="E36" s="16"/>
      <c r="F36" s="18"/>
      <c r="G36" s="16"/>
    </row>
    <row r="37" spans="1:7" ht="28.5" customHeight="1" x14ac:dyDescent="0.25">
      <c r="A37" s="27" t="s">
        <v>29</v>
      </c>
      <c r="B37" s="16">
        <v>586950.80387599696</v>
      </c>
      <c r="C37" s="16">
        <v>0</v>
      </c>
      <c r="D37" s="16">
        <v>0</v>
      </c>
      <c r="E37" s="16">
        <v>0</v>
      </c>
      <c r="F37" s="16">
        <v>586950.80387599696</v>
      </c>
      <c r="G37" s="24"/>
    </row>
    <row r="38" spans="1:7" ht="28.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8.5" customHeight="1" x14ac:dyDescent="0.25">
      <c r="A39" s="17" t="s">
        <v>31</v>
      </c>
      <c r="B39" s="24">
        <v>586950.80387599696</v>
      </c>
      <c r="C39" s="24"/>
      <c r="D39" s="18"/>
      <c r="E39" s="18"/>
      <c r="F39" s="18">
        <v>586950.80387599696</v>
      </c>
      <c r="G39" s="24"/>
    </row>
    <row r="40" spans="1:7" ht="28.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8.5" customHeight="1" x14ac:dyDescent="0.25">
      <c r="A41" s="13" t="s">
        <v>33</v>
      </c>
      <c r="B41" s="28">
        <v>55682.196124003036</v>
      </c>
      <c r="C41" s="28"/>
      <c r="D41" s="28"/>
      <c r="E41" s="28"/>
      <c r="F41" s="28"/>
      <c r="G41" s="28"/>
    </row>
    <row r="42" spans="1:7" ht="31.5" x14ac:dyDescent="0.25">
      <c r="A42" s="30" t="s">
        <v>34</v>
      </c>
      <c r="B42" s="28">
        <v>32168.828999999998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">
        <v>41</v>
      </c>
      <c r="F46" s="32"/>
      <c r="G46" s="32"/>
    </row>
    <row r="47" spans="1:7" x14ac:dyDescent="0.25">
      <c r="A47" s="32"/>
      <c r="B47" s="32"/>
      <c r="C47" s="32"/>
      <c r="D47" s="33"/>
      <c r="E47" s="46" t="s">
        <v>36</v>
      </c>
      <c r="F47" s="33"/>
      <c r="G47" s="33"/>
    </row>
    <row r="48" spans="1:7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C17" sqref="C17"/>
    </sheetView>
  </sheetViews>
  <sheetFormatPr defaultRowHeight="15" x14ac:dyDescent="0.25"/>
  <cols>
    <col min="1" max="1" width="55.7109375" bestFit="1" customWidth="1"/>
    <col min="2" max="7" width="16.14062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57"/>
      <c r="B7" s="57"/>
      <c r="C7" s="57"/>
      <c r="D7" s="57"/>
      <c r="E7" s="57"/>
      <c r="F7" s="57"/>
      <c r="G7" s="2" t="s">
        <v>2</v>
      </c>
    </row>
    <row r="8" spans="1:7" x14ac:dyDescent="0.25">
      <c r="A8" s="57"/>
      <c r="B8" s="57"/>
      <c r="C8" s="57"/>
      <c r="D8" s="57"/>
      <c r="E8" s="57"/>
      <c r="F8" s="57"/>
      <c r="G8" s="2" t="s">
        <v>3</v>
      </c>
    </row>
    <row r="9" spans="1:7" x14ac:dyDescent="0.25">
      <c r="A9" s="57"/>
      <c r="B9" s="57"/>
      <c r="C9" s="57"/>
      <c r="D9" s="57"/>
      <c r="E9" s="57"/>
      <c r="F9" s="57"/>
      <c r="G9" s="2"/>
    </row>
    <row r="10" spans="1:7" x14ac:dyDescent="0.25">
      <c r="A10" s="57"/>
      <c r="B10" s="57"/>
      <c r="C10" s="57"/>
      <c r="D10" s="57"/>
      <c r="E10" s="57"/>
      <c r="F10" s="57"/>
      <c r="G10" s="57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49</v>
      </c>
      <c r="B12" s="62"/>
      <c r="C12" s="62"/>
      <c r="D12" s="62"/>
      <c r="E12" s="62"/>
      <c r="F12" s="62"/>
      <c r="G12" s="62"/>
    </row>
    <row r="13" spans="1:7" x14ac:dyDescent="0.25">
      <c r="A13" s="57"/>
      <c r="B13" s="57"/>
      <c r="C13" s="57"/>
      <c r="D13" s="57"/>
      <c r="E13" s="57"/>
      <c r="F13" s="57"/>
      <c r="G13" s="57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58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28.5" customHeight="1" x14ac:dyDescent="0.25">
      <c r="A16" s="13" t="s">
        <v>13</v>
      </c>
      <c r="B16" s="14">
        <v>1170957</v>
      </c>
      <c r="C16" s="14"/>
      <c r="D16" s="14">
        <v>1170957</v>
      </c>
      <c r="E16" s="14">
        <v>0</v>
      </c>
      <c r="F16" s="14">
        <v>0</v>
      </c>
      <c r="G16" s="14">
        <v>0</v>
      </c>
    </row>
    <row r="17" spans="1:7" ht="28.5" customHeight="1" x14ac:dyDescent="0.25">
      <c r="A17" s="15" t="s">
        <v>14</v>
      </c>
      <c r="B17" s="16">
        <v>0</v>
      </c>
      <c r="C17" s="16"/>
      <c r="D17" s="16">
        <v>0</v>
      </c>
      <c r="E17" s="16"/>
      <c r="F17" s="16"/>
      <c r="G17" s="16"/>
    </row>
    <row r="18" spans="1:7" ht="28.5" customHeight="1" x14ac:dyDescent="0.25">
      <c r="A18" s="17" t="s">
        <v>15</v>
      </c>
      <c r="B18" s="18">
        <v>0</v>
      </c>
      <c r="C18" s="18"/>
      <c r="D18" s="18"/>
      <c r="E18" s="18"/>
      <c r="F18" s="18"/>
      <c r="G18" s="18"/>
    </row>
    <row r="19" spans="1:7" ht="28.5" customHeight="1" x14ac:dyDescent="0.25">
      <c r="A19" s="17" t="s">
        <v>16</v>
      </c>
      <c r="B19" s="19">
        <v>0</v>
      </c>
      <c r="C19" s="18"/>
      <c r="D19" s="18"/>
      <c r="E19" s="18"/>
      <c r="F19" s="18"/>
      <c r="G19" s="18"/>
    </row>
    <row r="20" spans="1:7" ht="28.5" customHeight="1" x14ac:dyDescent="0.25">
      <c r="A20" s="17" t="s">
        <v>17</v>
      </c>
      <c r="B20" s="19">
        <v>0</v>
      </c>
      <c r="C20" s="18"/>
      <c r="D20" s="18"/>
      <c r="E20" s="18"/>
      <c r="F20" s="18"/>
      <c r="G20" s="18"/>
    </row>
    <row r="21" spans="1:7" ht="28.5" customHeight="1" x14ac:dyDescent="0.25">
      <c r="A21" s="17" t="s">
        <v>18</v>
      </c>
      <c r="B21" s="19">
        <v>0</v>
      </c>
      <c r="C21" s="18"/>
      <c r="D21" s="18"/>
      <c r="E21" s="18"/>
      <c r="F21" s="18"/>
      <c r="G21" s="18"/>
    </row>
    <row r="22" spans="1:7" ht="28.5" customHeight="1" x14ac:dyDescent="0.25">
      <c r="A22" s="20" t="s">
        <v>19</v>
      </c>
      <c r="B22" s="19">
        <v>0</v>
      </c>
      <c r="C22" s="18"/>
      <c r="D22" s="18"/>
      <c r="E22" s="18"/>
      <c r="F22" s="18"/>
      <c r="G22" s="18"/>
    </row>
    <row r="23" spans="1:7" ht="28.5" customHeight="1" x14ac:dyDescent="0.25">
      <c r="A23" s="20" t="s">
        <v>20</v>
      </c>
      <c r="B23" s="19">
        <v>0</v>
      </c>
      <c r="C23" s="18"/>
      <c r="D23" s="18"/>
      <c r="E23" s="18"/>
      <c r="F23" s="18"/>
      <c r="G23" s="18"/>
    </row>
    <row r="24" spans="1:7" ht="28.5" customHeight="1" x14ac:dyDescent="0.25">
      <c r="A24" s="20" t="s">
        <v>21</v>
      </c>
      <c r="B24" s="19">
        <v>1170957</v>
      </c>
      <c r="C24" s="18"/>
      <c r="D24" s="18">
        <v>1170957</v>
      </c>
      <c r="E24" s="18"/>
      <c r="F24" s="18"/>
      <c r="G24" s="18"/>
    </row>
    <row r="25" spans="1:7" ht="28.5" customHeight="1" x14ac:dyDescent="0.25">
      <c r="A25" s="20" t="s">
        <v>22</v>
      </c>
      <c r="B25" s="19">
        <v>0</v>
      </c>
      <c r="C25" s="18"/>
      <c r="D25" s="18"/>
      <c r="E25" s="18"/>
      <c r="F25" s="18"/>
      <c r="G25" s="18"/>
    </row>
    <row r="26" spans="1:7" ht="28.5" customHeight="1" x14ac:dyDescent="0.25">
      <c r="A26" s="20" t="s">
        <v>23</v>
      </c>
      <c r="B26" s="19">
        <v>0</v>
      </c>
      <c r="C26" s="18"/>
      <c r="D26" s="18"/>
      <c r="E26" s="18"/>
      <c r="F26" s="18"/>
      <c r="G26" s="18"/>
    </row>
    <row r="27" spans="1:7" ht="28.5" customHeight="1" x14ac:dyDescent="0.25">
      <c r="A27" s="20" t="s">
        <v>24</v>
      </c>
      <c r="B27" s="21">
        <v>0</v>
      </c>
      <c r="C27" s="19"/>
      <c r="D27" s="19"/>
      <c r="E27" s="19"/>
      <c r="F27" s="19"/>
      <c r="G27" s="19"/>
    </row>
    <row r="28" spans="1:7" ht="23.25" customHeight="1" x14ac:dyDescent="0.25">
      <c r="A28" s="22"/>
      <c r="B28" s="23">
        <v>0</v>
      </c>
      <c r="C28" s="24"/>
      <c r="D28" s="24"/>
      <c r="E28" s="24"/>
      <c r="F28" s="24"/>
      <c r="G28" s="24"/>
    </row>
    <row r="29" spans="1:7" ht="23.25" customHeight="1" x14ac:dyDescent="0.25">
      <c r="A29" s="22"/>
      <c r="B29" s="23">
        <v>0</v>
      </c>
      <c r="C29" s="24"/>
      <c r="D29" s="24"/>
      <c r="E29" s="24"/>
      <c r="F29" s="24"/>
      <c r="G29" s="24"/>
    </row>
    <row r="30" spans="1:7" ht="23.25" customHeight="1" x14ac:dyDescent="0.25">
      <c r="A30" s="22"/>
      <c r="B30" s="23">
        <v>0</v>
      </c>
      <c r="C30" s="24"/>
      <c r="D30" s="24"/>
      <c r="E30" s="24"/>
      <c r="F30" s="24"/>
      <c r="G30" s="24"/>
    </row>
    <row r="31" spans="1:7" ht="23.25" customHeight="1" x14ac:dyDescent="0.25">
      <c r="A31" s="22"/>
      <c r="B31" s="23">
        <v>0</v>
      </c>
      <c r="C31" s="24"/>
      <c r="D31" s="24"/>
      <c r="E31" s="24"/>
      <c r="F31" s="24"/>
      <c r="G31" s="24"/>
    </row>
    <row r="32" spans="1:7" ht="28.5" customHeight="1" x14ac:dyDescent="0.25">
      <c r="A32" s="25" t="s">
        <v>25</v>
      </c>
      <c r="B32" s="19">
        <v>0</v>
      </c>
      <c r="C32" s="24"/>
      <c r="D32" s="24"/>
      <c r="E32" s="24"/>
      <c r="F32" s="24"/>
      <c r="G32" s="24"/>
    </row>
    <row r="33" spans="1:7" ht="28.5" customHeight="1" x14ac:dyDescent="0.25">
      <c r="A33" s="37" t="s">
        <v>26</v>
      </c>
      <c r="B33" s="14">
        <v>1113329</v>
      </c>
      <c r="C33" s="14">
        <v>0</v>
      </c>
      <c r="D33" s="14">
        <v>0</v>
      </c>
      <c r="E33" s="14">
        <v>0</v>
      </c>
      <c r="F33" s="14">
        <v>1113329</v>
      </c>
      <c r="G33" s="28">
        <v>0</v>
      </c>
    </row>
    <row r="34" spans="1:7" ht="28.5" customHeight="1" x14ac:dyDescent="0.25">
      <c r="A34" s="38" t="s">
        <v>27</v>
      </c>
      <c r="B34" s="16">
        <v>450048</v>
      </c>
      <c r="C34" s="16"/>
      <c r="D34" s="16"/>
      <c r="E34" s="16"/>
      <c r="F34" s="16">
        <v>450048</v>
      </c>
      <c r="G34" s="16"/>
    </row>
    <row r="35" spans="1:7" ht="28.5" customHeight="1" x14ac:dyDescent="0.25">
      <c r="A35" s="17" t="s">
        <v>28</v>
      </c>
      <c r="B35" s="18">
        <v>450048</v>
      </c>
      <c r="C35" s="16"/>
      <c r="D35" s="16"/>
      <c r="E35" s="16"/>
      <c r="F35" s="18">
        <v>450048</v>
      </c>
      <c r="G35" s="16"/>
    </row>
    <row r="36" spans="1:7" ht="28.5" customHeight="1" x14ac:dyDescent="0.25">
      <c r="A36" s="17"/>
      <c r="B36" s="18">
        <v>0</v>
      </c>
      <c r="C36" s="16"/>
      <c r="D36" s="16"/>
      <c r="E36" s="16"/>
      <c r="F36" s="18"/>
      <c r="G36" s="16"/>
    </row>
    <row r="37" spans="1:7" ht="28.5" customHeight="1" x14ac:dyDescent="0.25">
      <c r="A37" s="27" t="s">
        <v>29</v>
      </c>
      <c r="B37" s="16">
        <v>663281</v>
      </c>
      <c r="C37" s="16">
        <v>0</v>
      </c>
      <c r="D37" s="16">
        <v>0</v>
      </c>
      <c r="E37" s="16">
        <v>0</v>
      </c>
      <c r="F37" s="16">
        <v>663281</v>
      </c>
      <c r="G37" s="24"/>
    </row>
    <row r="38" spans="1:7" ht="28.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8.5" customHeight="1" x14ac:dyDescent="0.25">
      <c r="A39" s="17" t="s">
        <v>31</v>
      </c>
      <c r="B39" s="24">
        <v>663281</v>
      </c>
      <c r="C39" s="24"/>
      <c r="D39" s="18"/>
      <c r="E39" s="18"/>
      <c r="F39" s="18">
        <v>663281</v>
      </c>
      <c r="G39" s="24"/>
    </row>
    <row r="40" spans="1:7" ht="28.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8.5" customHeight="1" x14ac:dyDescent="0.25">
      <c r="A41" s="13" t="s">
        <v>33</v>
      </c>
      <c r="B41" s="28">
        <v>57628</v>
      </c>
      <c r="C41" s="28"/>
      <c r="D41" s="28"/>
      <c r="E41" s="28"/>
      <c r="F41" s="28"/>
      <c r="G41" s="28"/>
    </row>
    <row r="42" spans="1:7" ht="31.5" x14ac:dyDescent="0.25">
      <c r="A42" s="30" t="s">
        <v>34</v>
      </c>
      <c r="B42" s="28">
        <v>36768.049800000001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">
        <v>41</v>
      </c>
      <c r="F46" s="32"/>
      <c r="G46" s="32"/>
    </row>
    <row r="47" spans="1:7" x14ac:dyDescent="0.25">
      <c r="A47" s="32"/>
      <c r="B47" s="32"/>
      <c r="C47" s="32"/>
      <c r="D47" s="33"/>
      <c r="E47" s="46" t="s">
        <v>36</v>
      </c>
      <c r="F47" s="33"/>
      <c r="G47" s="33"/>
    </row>
    <row r="48" spans="1:7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D27" sqref="D27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59"/>
      <c r="B7" s="59"/>
      <c r="C7" s="59"/>
      <c r="D7" s="59"/>
      <c r="E7" s="59"/>
      <c r="F7" s="59"/>
      <c r="G7" s="2" t="s">
        <v>2</v>
      </c>
    </row>
    <row r="8" spans="1:7" x14ac:dyDescent="0.25">
      <c r="A8" s="59"/>
      <c r="B8" s="59"/>
      <c r="C8" s="59"/>
      <c r="D8" s="59"/>
      <c r="E8" s="59"/>
      <c r="F8" s="59"/>
      <c r="G8" s="2" t="s">
        <v>3</v>
      </c>
    </row>
    <row r="9" spans="1:7" x14ac:dyDescent="0.25">
      <c r="A9" s="59"/>
      <c r="B9" s="59"/>
      <c r="C9" s="59"/>
      <c r="D9" s="59"/>
      <c r="E9" s="59"/>
      <c r="F9" s="59"/>
      <c r="G9" s="2"/>
    </row>
    <row r="10" spans="1:7" x14ac:dyDescent="0.25">
      <c r="A10" s="59"/>
      <c r="B10" s="59"/>
      <c r="C10" s="59"/>
      <c r="D10" s="59"/>
      <c r="E10" s="59"/>
      <c r="F10" s="59"/>
      <c r="G10" s="59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50</v>
      </c>
      <c r="B12" s="62"/>
      <c r="C12" s="62"/>
      <c r="D12" s="62"/>
      <c r="E12" s="62"/>
      <c r="F12" s="62"/>
      <c r="G12" s="62"/>
    </row>
    <row r="13" spans="1:7" x14ac:dyDescent="0.25">
      <c r="A13" s="59"/>
      <c r="B13" s="59"/>
      <c r="C13" s="59"/>
      <c r="D13" s="59"/>
      <c r="E13" s="59"/>
      <c r="F13" s="59"/>
      <c r="G13" s="59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60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15.75" x14ac:dyDescent="0.25">
      <c r="A16" s="13" t="s">
        <v>13</v>
      </c>
      <c r="B16" s="14">
        <f>B17+B22+B23+B24+B25+B26+B27+B32</f>
        <v>1030144</v>
      </c>
      <c r="C16" s="14"/>
      <c r="D16" s="14">
        <f>D17+D22+D23+D24+D25+D26+D27+D32</f>
        <v>1030144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27.7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27.7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27.7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27.7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27.7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27.7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27.7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27.75" customHeight="1" x14ac:dyDescent="0.25">
      <c r="A24" s="20" t="s">
        <v>21</v>
      </c>
      <c r="B24" s="19">
        <f t="shared" si="1"/>
        <v>1030144</v>
      </c>
      <c r="C24" s="18"/>
      <c r="D24" s="18">
        <v>1030144</v>
      </c>
      <c r="E24" s="18"/>
      <c r="F24" s="18"/>
      <c r="G24" s="18"/>
    </row>
    <row r="25" spans="1:7" ht="27.7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27.7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27.7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27.75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27.75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27.75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27.75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27.7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8" ht="27.75" customHeight="1" x14ac:dyDescent="0.25">
      <c r="A33" s="37" t="s">
        <v>26</v>
      </c>
      <c r="B33" s="14">
        <f>B34+B37</f>
        <v>968539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968539</v>
      </c>
      <c r="G33" s="28">
        <v>0</v>
      </c>
    </row>
    <row r="34" spans="1:8" ht="27.75" customHeight="1" x14ac:dyDescent="0.25">
      <c r="A34" s="38" t="s">
        <v>27</v>
      </c>
      <c r="B34" s="16">
        <f>SUM(C34:G34)</f>
        <v>385927</v>
      </c>
      <c r="C34" s="16"/>
      <c r="D34" s="16"/>
      <c r="E34" s="16"/>
      <c r="F34" s="16">
        <v>385927</v>
      </c>
      <c r="G34" s="16"/>
    </row>
    <row r="35" spans="1:8" ht="27.75" customHeight="1" x14ac:dyDescent="0.25">
      <c r="A35" s="17" t="s">
        <v>28</v>
      </c>
      <c r="B35" s="18">
        <f t="shared" ref="B35:B36" si="2">SUM(C35:G35)</f>
        <v>450048</v>
      </c>
      <c r="C35" s="16"/>
      <c r="D35" s="16"/>
      <c r="E35" s="16"/>
      <c r="F35" s="18">
        <v>450048</v>
      </c>
      <c r="G35" s="16"/>
      <c r="H35" s="44"/>
    </row>
    <row r="36" spans="1:8" ht="27.7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8" ht="27.75" customHeight="1" x14ac:dyDescent="0.25">
      <c r="A37" s="27" t="s">
        <v>29</v>
      </c>
      <c r="B37" s="16">
        <f>F37+G37+E37+D37</f>
        <v>582612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582612</v>
      </c>
      <c r="G37" s="24"/>
    </row>
    <row r="38" spans="1:8" ht="27.75" customHeight="1" x14ac:dyDescent="0.25">
      <c r="A38" s="22" t="s">
        <v>30</v>
      </c>
      <c r="B38" s="24">
        <v>0</v>
      </c>
      <c r="C38" s="24"/>
      <c r="D38" s="24"/>
      <c r="E38" s="24"/>
      <c r="F38" s="18">
        <v>0</v>
      </c>
      <c r="G38" s="24"/>
    </row>
    <row r="39" spans="1:8" ht="27.75" customHeight="1" x14ac:dyDescent="0.25">
      <c r="A39" s="17" t="s">
        <v>31</v>
      </c>
      <c r="B39" s="24">
        <f>SUM(C37:G37)</f>
        <v>582612</v>
      </c>
      <c r="C39" s="24"/>
      <c r="D39" s="18"/>
      <c r="E39" s="18"/>
      <c r="F39" s="18">
        <v>582612</v>
      </c>
      <c r="G39" s="24"/>
    </row>
    <row r="40" spans="1:8" ht="27.7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8" ht="27.75" customHeight="1" x14ac:dyDescent="0.25">
      <c r="A41" s="13" t="s">
        <v>33</v>
      </c>
      <c r="B41" s="28">
        <f>B16-B33</f>
        <v>61605</v>
      </c>
      <c r="C41" s="28"/>
      <c r="D41" s="28"/>
      <c r="E41" s="28"/>
      <c r="F41" s="28"/>
      <c r="G41" s="28"/>
    </row>
    <row r="42" spans="1:8" ht="31.5" x14ac:dyDescent="0.25">
      <c r="A42" s="30" t="s">
        <v>34</v>
      </c>
      <c r="B42" s="28">
        <f>B24*3.14/100</f>
        <v>32346.5216</v>
      </c>
      <c r="C42" s="28"/>
      <c r="D42" s="28"/>
      <c r="E42" s="28"/>
      <c r="F42" s="28"/>
      <c r="G42" s="28"/>
    </row>
    <row r="45" spans="1:8" x14ac:dyDescent="0.25">
      <c r="E45" s="31" t="s">
        <v>35</v>
      </c>
    </row>
    <row r="46" spans="1:8" x14ac:dyDescent="0.25">
      <c r="A46" s="32"/>
      <c r="B46" s="32"/>
      <c r="C46" s="32"/>
      <c r="D46" s="33"/>
      <c r="E46" s="34" t="s">
        <v>41</v>
      </c>
      <c r="F46" s="32"/>
      <c r="G46" s="32"/>
    </row>
    <row r="47" spans="1:8" x14ac:dyDescent="0.25">
      <c r="A47" s="32"/>
      <c r="B47" s="32"/>
      <c r="C47" s="32"/>
      <c r="D47" s="33"/>
      <c r="E47" s="46" t="s">
        <v>36</v>
      </c>
      <c r="F47" s="33"/>
      <c r="G47" s="33"/>
    </row>
    <row r="48" spans="1:8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2" zoomScale="60" zoomScaleNormal="100" workbookViewId="0">
      <selection activeCell="E47" sqref="E47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8"/>
      <c r="B7" s="8"/>
      <c r="C7" s="8"/>
      <c r="D7" s="8"/>
      <c r="E7" s="8"/>
      <c r="F7" s="8"/>
      <c r="G7" s="2" t="s">
        <v>2</v>
      </c>
    </row>
    <row r="8" spans="1:7" x14ac:dyDescent="0.25">
      <c r="A8" s="8"/>
      <c r="B8" s="8"/>
      <c r="C8" s="8"/>
      <c r="D8" s="8"/>
      <c r="E8" s="8"/>
      <c r="F8" s="8"/>
      <c r="G8" s="2" t="s">
        <v>3</v>
      </c>
    </row>
    <row r="9" spans="1:7" x14ac:dyDescent="0.25">
      <c r="A9" s="8"/>
      <c r="B9" s="8"/>
      <c r="C9" s="8"/>
      <c r="D9" s="8"/>
      <c r="E9" s="8"/>
      <c r="F9" s="8"/>
      <c r="G9" s="2"/>
    </row>
    <row r="10" spans="1:7" x14ac:dyDescent="0.25">
      <c r="A10" s="8"/>
      <c r="B10" s="8"/>
      <c r="C10" s="8"/>
      <c r="D10" s="8"/>
      <c r="E10" s="8"/>
      <c r="F10" s="8"/>
      <c r="G10" s="8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1" customHeight="1" x14ac:dyDescent="0.25">
      <c r="A12" s="61" t="s">
        <v>39</v>
      </c>
      <c r="B12" s="62"/>
      <c r="C12" s="62"/>
      <c r="D12" s="62"/>
      <c r="E12" s="62"/>
      <c r="F12" s="62"/>
      <c r="G12" s="62"/>
    </row>
    <row r="13" spans="1:7" x14ac:dyDescent="0.25">
      <c r="A13" s="8"/>
      <c r="B13" s="8"/>
      <c r="C13" s="8"/>
      <c r="D13" s="8"/>
      <c r="E13" s="8"/>
      <c r="F13" s="8"/>
      <c r="G13" s="8"/>
    </row>
    <row r="14" spans="1:7" ht="21.75" customHeight="1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21.75" customHeight="1" x14ac:dyDescent="0.25">
      <c r="A15" s="63"/>
      <c r="B15" s="9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35.25" customHeight="1" x14ac:dyDescent="0.25">
      <c r="A16" s="13" t="s">
        <v>13</v>
      </c>
      <c r="B16" s="14">
        <f>B17+B22+B23+B24+B25+B26+B27+B32</f>
        <v>1155946</v>
      </c>
      <c r="C16" s="14"/>
      <c r="D16" s="14">
        <f>D17+D22+D23+D24+D25+D26+D27+D32</f>
        <v>1155946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35.2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30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30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30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30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30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30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30" customHeight="1" x14ac:dyDescent="0.25">
      <c r="A24" s="20" t="s">
        <v>21</v>
      </c>
      <c r="B24" s="19">
        <f t="shared" si="1"/>
        <v>1155946</v>
      </c>
      <c r="C24" s="18"/>
      <c r="D24" s="18">
        <v>1155946</v>
      </c>
      <c r="E24" s="18"/>
      <c r="F24" s="18"/>
      <c r="G24" s="18"/>
    </row>
    <row r="25" spans="1:7" ht="30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30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30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30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30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30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30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30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7" ht="35.25" customHeight="1" x14ac:dyDescent="0.25">
      <c r="A33" s="37" t="s">
        <v>26</v>
      </c>
      <c r="B33" s="14">
        <f>B34+B37</f>
        <v>1080708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1080708</v>
      </c>
      <c r="G33" s="28">
        <v>0</v>
      </c>
    </row>
    <row r="34" spans="1:7" ht="24.75" customHeight="1" x14ac:dyDescent="0.25">
      <c r="A34" s="38" t="s">
        <v>27</v>
      </c>
      <c r="B34" s="16">
        <f>SUM(C34:G34)</f>
        <v>365496</v>
      </c>
      <c r="C34" s="16"/>
      <c r="D34" s="16"/>
      <c r="E34" s="16"/>
      <c r="F34" s="16">
        <f>F35+F36</f>
        <v>365496</v>
      </c>
      <c r="G34" s="16"/>
    </row>
    <row r="35" spans="1:7" ht="24.75" customHeight="1" x14ac:dyDescent="0.25">
      <c r="A35" s="17" t="s">
        <v>28</v>
      </c>
      <c r="B35" s="18">
        <f t="shared" ref="B35:B36" si="2">SUM(C35:G35)</f>
        <v>365496</v>
      </c>
      <c r="C35" s="16"/>
      <c r="D35" s="16"/>
      <c r="E35" s="16"/>
      <c r="F35" s="18">
        <v>365496</v>
      </c>
      <c r="G35" s="16"/>
    </row>
    <row r="36" spans="1:7" ht="24.7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7" ht="24.75" customHeight="1" x14ac:dyDescent="0.25">
      <c r="A37" s="27" t="s">
        <v>29</v>
      </c>
      <c r="B37" s="16">
        <f>F37+G37+E37+D37</f>
        <v>715212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715212</v>
      </c>
      <c r="G37" s="24"/>
    </row>
    <row r="38" spans="1:7" ht="24.7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4.75" customHeight="1" x14ac:dyDescent="0.25">
      <c r="A39" s="17" t="s">
        <v>31</v>
      </c>
      <c r="B39" s="24">
        <f>SUM(C37:G37)</f>
        <v>715212</v>
      </c>
      <c r="C39" s="24"/>
      <c r="D39" s="18"/>
      <c r="E39" s="18"/>
      <c r="F39" s="18">
        <v>715212</v>
      </c>
      <c r="G39" s="24"/>
    </row>
    <row r="40" spans="1:7" ht="24.7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6.25" customHeight="1" x14ac:dyDescent="0.25">
      <c r="A41" s="13" t="s">
        <v>33</v>
      </c>
      <c r="B41" s="28">
        <f>B16-B33</f>
        <v>75238</v>
      </c>
      <c r="C41" s="28"/>
      <c r="D41" s="28"/>
      <c r="E41" s="28"/>
      <c r="F41" s="28"/>
      <c r="G41" s="28"/>
    </row>
    <row r="42" spans="1:7" ht="33.75" customHeight="1" x14ac:dyDescent="0.25">
      <c r="A42" s="30" t="s">
        <v>34</v>
      </c>
      <c r="B42" s="28">
        <f>B24*3.14/100</f>
        <v>36296.704400000002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tr">
        <f>январь!E46</f>
        <v>АО "МСК Энерго"</v>
      </c>
      <c r="F46" s="32"/>
      <c r="G46" s="32"/>
    </row>
    <row r="47" spans="1:7" x14ac:dyDescent="0.25">
      <c r="A47" s="32"/>
      <c r="B47" s="32"/>
      <c r="C47" s="32"/>
      <c r="D47" s="33"/>
      <c r="E47" s="33" t="s">
        <v>36</v>
      </c>
      <c r="F47" s="33"/>
      <c r="G47" s="33"/>
    </row>
    <row r="48" spans="1:7" ht="32.25" customHeight="1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="60" zoomScaleNormal="100" workbookViewId="0">
      <selection activeCell="D56" sqref="D56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8"/>
      <c r="B7" s="8"/>
      <c r="C7" s="8"/>
      <c r="D7" s="8"/>
      <c r="E7" s="8"/>
      <c r="F7" s="8"/>
      <c r="G7" s="2" t="s">
        <v>2</v>
      </c>
    </row>
    <row r="8" spans="1:7" x14ac:dyDescent="0.25">
      <c r="A8" s="8"/>
      <c r="B8" s="8"/>
      <c r="C8" s="8"/>
      <c r="D8" s="8"/>
      <c r="E8" s="8"/>
      <c r="F8" s="8"/>
      <c r="G8" s="2" t="s">
        <v>3</v>
      </c>
    </row>
    <row r="9" spans="1:7" x14ac:dyDescent="0.25">
      <c r="A9" s="8"/>
      <c r="B9" s="8"/>
      <c r="C9" s="8"/>
      <c r="D9" s="8"/>
      <c r="E9" s="8"/>
      <c r="F9" s="8"/>
      <c r="G9" s="2"/>
    </row>
    <row r="10" spans="1:7" x14ac:dyDescent="0.25">
      <c r="A10" s="8"/>
      <c r="B10" s="8"/>
      <c r="C10" s="8"/>
      <c r="D10" s="8"/>
      <c r="E10" s="8"/>
      <c r="F10" s="8"/>
      <c r="G10" s="8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21" customHeight="1" x14ac:dyDescent="0.25">
      <c r="A12" s="61" t="s">
        <v>38</v>
      </c>
      <c r="B12" s="62"/>
      <c r="C12" s="62"/>
      <c r="D12" s="62"/>
      <c r="E12" s="62"/>
      <c r="F12" s="62"/>
      <c r="G12" s="62"/>
    </row>
    <row r="13" spans="1:7" x14ac:dyDescent="0.25">
      <c r="A13" s="8"/>
      <c r="B13" s="8"/>
      <c r="C13" s="8"/>
      <c r="D13" s="8"/>
      <c r="E13" s="8"/>
      <c r="F13" s="8"/>
      <c r="G13" s="8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9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35.25" customHeight="1" x14ac:dyDescent="0.25">
      <c r="A16" s="13" t="s">
        <v>13</v>
      </c>
      <c r="B16" s="14">
        <f>B17+B22+B23+B24+B25+B26+B27+B32</f>
        <v>1098012</v>
      </c>
      <c r="C16" s="14"/>
      <c r="D16" s="14">
        <f>D17+D22+D23+D24+D25+D26+D27+D32</f>
        <v>1098012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35.2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30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30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30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30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30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30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30" customHeight="1" x14ac:dyDescent="0.25">
      <c r="A24" s="20" t="s">
        <v>21</v>
      </c>
      <c r="B24" s="19">
        <f t="shared" si="1"/>
        <v>1098012</v>
      </c>
      <c r="C24" s="18"/>
      <c r="D24" s="18">
        <v>1098012</v>
      </c>
      <c r="E24" s="18"/>
      <c r="F24" s="18"/>
      <c r="G24" s="18"/>
    </row>
    <row r="25" spans="1:7" ht="30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30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30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30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30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30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30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30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7" ht="35.25" customHeight="1" x14ac:dyDescent="0.25">
      <c r="A33" s="37" t="s">
        <v>26</v>
      </c>
      <c r="B33" s="14">
        <f>B34+B37</f>
        <v>1045481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1045481</v>
      </c>
      <c r="G33" s="28">
        <v>0</v>
      </c>
    </row>
    <row r="34" spans="1:7" ht="24.75" customHeight="1" x14ac:dyDescent="0.25">
      <c r="A34" s="38" t="s">
        <v>27</v>
      </c>
      <c r="B34" s="16">
        <f>SUM(C34:G34)</f>
        <v>477222</v>
      </c>
      <c r="C34" s="16"/>
      <c r="D34" s="16"/>
      <c r="E34" s="16"/>
      <c r="F34" s="16">
        <f>F35+F36</f>
        <v>477222</v>
      </c>
      <c r="G34" s="16"/>
    </row>
    <row r="35" spans="1:7" ht="24.75" customHeight="1" x14ac:dyDescent="0.25">
      <c r="A35" s="17" t="s">
        <v>28</v>
      </c>
      <c r="B35" s="18">
        <f t="shared" ref="B35:B36" si="2">SUM(C35:G35)</f>
        <v>477222</v>
      </c>
      <c r="C35" s="16"/>
      <c r="D35" s="16"/>
      <c r="E35" s="16"/>
      <c r="F35" s="18">
        <v>477222</v>
      </c>
      <c r="G35" s="16"/>
    </row>
    <row r="36" spans="1:7" ht="24.7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7" ht="24.75" customHeight="1" x14ac:dyDescent="0.25">
      <c r="A37" s="27" t="s">
        <v>29</v>
      </c>
      <c r="B37" s="16">
        <f>F37+G37+E37+D37</f>
        <v>568259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568259</v>
      </c>
      <c r="G37" s="24"/>
    </row>
    <row r="38" spans="1:7" ht="24.7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4.75" customHeight="1" x14ac:dyDescent="0.25">
      <c r="A39" s="17" t="s">
        <v>31</v>
      </c>
      <c r="B39" s="24">
        <f>SUM(C37:G37)</f>
        <v>568259</v>
      </c>
      <c r="C39" s="24"/>
      <c r="D39" s="18"/>
      <c r="E39" s="18"/>
      <c r="F39" s="18">
        <v>568259</v>
      </c>
      <c r="G39" s="24"/>
    </row>
    <row r="40" spans="1:7" ht="24.7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6.25" customHeight="1" x14ac:dyDescent="0.25">
      <c r="A41" s="13" t="s">
        <v>33</v>
      </c>
      <c r="B41" s="28">
        <f>B16-B33</f>
        <v>52531</v>
      </c>
      <c r="C41" s="28"/>
      <c r="D41" s="28"/>
      <c r="E41" s="28"/>
      <c r="F41" s="28"/>
      <c r="G41" s="28"/>
    </row>
    <row r="42" spans="1:7" ht="33.75" customHeight="1" x14ac:dyDescent="0.25">
      <c r="A42" s="30" t="s">
        <v>34</v>
      </c>
      <c r="B42" s="28">
        <f>B24*3.14/100</f>
        <v>34477.576800000003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tr">
        <f>февраль!E46</f>
        <v>АО "МСК Энерго"</v>
      </c>
      <c r="F46" s="32"/>
      <c r="G46" s="32"/>
    </row>
    <row r="47" spans="1:7" x14ac:dyDescent="0.25">
      <c r="A47" s="32"/>
      <c r="B47" s="32"/>
      <c r="C47" s="32"/>
      <c r="D47" s="33"/>
      <c r="E47" s="33" t="s">
        <v>36</v>
      </c>
      <c r="F47" s="33"/>
      <c r="G47" s="33"/>
    </row>
    <row r="48" spans="1:7" ht="32.25" customHeight="1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="60" zoomScaleNormal="100" workbookViewId="0">
      <selection activeCell="A23" sqref="A23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  <col min="9" max="9" width="14.5703125" bestFit="1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39"/>
      <c r="B7" s="39"/>
      <c r="C7" s="39"/>
      <c r="D7" s="39"/>
      <c r="E7" s="39"/>
      <c r="F7" s="39"/>
      <c r="G7" s="2" t="s">
        <v>2</v>
      </c>
    </row>
    <row r="8" spans="1:7" x14ac:dyDescent="0.25">
      <c r="A8" s="39"/>
      <c r="B8" s="39"/>
      <c r="C8" s="39"/>
      <c r="D8" s="39"/>
      <c r="E8" s="39"/>
      <c r="F8" s="39"/>
      <c r="G8" s="2" t="s">
        <v>3</v>
      </c>
    </row>
    <row r="9" spans="1:7" x14ac:dyDescent="0.25">
      <c r="A9" s="39"/>
      <c r="B9" s="39"/>
      <c r="C9" s="39"/>
      <c r="D9" s="39"/>
      <c r="E9" s="39"/>
      <c r="F9" s="39"/>
      <c r="G9" s="2"/>
    </row>
    <row r="10" spans="1:7" x14ac:dyDescent="0.25">
      <c r="A10" s="39"/>
      <c r="B10" s="39"/>
      <c r="C10" s="39"/>
      <c r="D10" s="39"/>
      <c r="E10" s="39"/>
      <c r="F10" s="39"/>
      <c r="G10" s="39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42</v>
      </c>
      <c r="B12" s="62"/>
      <c r="C12" s="62"/>
      <c r="D12" s="62"/>
      <c r="E12" s="62"/>
      <c r="F12" s="62"/>
      <c r="G12" s="62"/>
    </row>
    <row r="13" spans="1:7" x14ac:dyDescent="0.25">
      <c r="A13" s="39"/>
      <c r="B13" s="39"/>
      <c r="C13" s="39"/>
      <c r="D13" s="39"/>
      <c r="E13" s="39"/>
      <c r="F13" s="39"/>
      <c r="G13" s="39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40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29.25" customHeight="1" x14ac:dyDescent="0.25">
      <c r="A16" s="13" t="s">
        <v>13</v>
      </c>
      <c r="B16" s="14">
        <f>B17+B22+B23+B24+B25+B26+B27+B32</f>
        <v>862387</v>
      </c>
      <c r="C16" s="14"/>
      <c r="D16" s="14">
        <f>D17+D22+D23+D24+D25+D26+D27+D32</f>
        <v>862387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9" ht="34.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9" ht="29.2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9" ht="29.2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9" ht="29.2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9" ht="29.2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9" ht="29.2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9" ht="29.2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9" ht="29.25" customHeight="1" x14ac:dyDescent="0.25">
      <c r="A24" s="20" t="s">
        <v>21</v>
      </c>
      <c r="B24" s="19">
        <f t="shared" si="1"/>
        <v>862387</v>
      </c>
      <c r="C24" s="18"/>
      <c r="D24" s="18">
        <v>862387</v>
      </c>
      <c r="E24" s="18"/>
      <c r="F24" s="18"/>
      <c r="G24" s="18"/>
      <c r="I24" s="43"/>
    </row>
    <row r="25" spans="1:9" ht="29.2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9" ht="29.2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9" ht="29.2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9" ht="29.25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9" ht="29.25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9" ht="29.25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9" ht="29.25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9" ht="29.2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9" ht="29.25" customHeight="1" x14ac:dyDescent="0.25">
      <c r="A33" s="37" t="s">
        <v>26</v>
      </c>
      <c r="B33" s="14">
        <f>B34+B37</f>
        <v>806933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806933</v>
      </c>
      <c r="G33" s="28">
        <v>0</v>
      </c>
      <c r="I33" s="44"/>
    </row>
    <row r="34" spans="1:9" ht="29.25" customHeight="1" x14ac:dyDescent="0.25">
      <c r="A34" s="38" t="s">
        <v>27</v>
      </c>
      <c r="B34" s="16">
        <f>SUM(C34:G34)</f>
        <v>457362</v>
      </c>
      <c r="C34" s="16"/>
      <c r="D34" s="16"/>
      <c r="E34" s="16"/>
      <c r="F34" s="16">
        <f>F35+F36</f>
        <v>457362</v>
      </c>
      <c r="G34" s="16"/>
    </row>
    <row r="35" spans="1:9" ht="29.25" customHeight="1" x14ac:dyDescent="0.25">
      <c r="A35" s="17" t="s">
        <v>28</v>
      </c>
      <c r="B35" s="18">
        <f t="shared" ref="B35:B36" si="2">SUM(C35:G35)</f>
        <v>457362</v>
      </c>
      <c r="C35" s="16"/>
      <c r="D35" s="16"/>
      <c r="E35" s="16"/>
      <c r="F35" s="18">
        <v>457362</v>
      </c>
      <c r="G35" s="16"/>
      <c r="H35" s="44"/>
    </row>
    <row r="36" spans="1:9" ht="29.2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9" ht="29.25" customHeight="1" x14ac:dyDescent="0.25">
      <c r="A37" s="27" t="s">
        <v>29</v>
      </c>
      <c r="B37" s="16">
        <f>F37+G37+E37+D37</f>
        <v>349571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349571</v>
      </c>
      <c r="G37" s="24"/>
    </row>
    <row r="38" spans="1:9" ht="29.2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9" ht="29.25" customHeight="1" x14ac:dyDescent="0.25">
      <c r="A39" s="17" t="s">
        <v>31</v>
      </c>
      <c r="B39" s="24">
        <f>SUM(C37:G37)</f>
        <v>349571</v>
      </c>
      <c r="C39" s="24"/>
      <c r="D39" s="18"/>
      <c r="E39" s="18"/>
      <c r="F39" s="18">
        <v>349571</v>
      </c>
      <c r="G39" s="24"/>
      <c r="I39" s="44"/>
    </row>
    <row r="40" spans="1:9" ht="29.2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9" ht="29.25" customHeight="1" x14ac:dyDescent="0.25">
      <c r="A41" s="13" t="s">
        <v>33</v>
      </c>
      <c r="B41" s="28">
        <f>B16-B33</f>
        <v>55454</v>
      </c>
      <c r="C41" s="28"/>
      <c r="D41" s="28"/>
      <c r="E41" s="28"/>
      <c r="F41" s="28"/>
      <c r="G41" s="28"/>
    </row>
    <row r="42" spans="1:9" ht="29.25" customHeight="1" x14ac:dyDescent="0.25">
      <c r="A42" s="30" t="s">
        <v>34</v>
      </c>
      <c r="B42" s="28">
        <f>B24*3.14/100</f>
        <v>27078.951800000003</v>
      </c>
      <c r="C42" s="28"/>
      <c r="D42" s="28"/>
      <c r="E42" s="28"/>
      <c r="F42" s="28"/>
      <c r="G42" s="28"/>
      <c r="I42" s="45"/>
    </row>
    <row r="45" spans="1:9" x14ac:dyDescent="0.25">
      <c r="E45" s="31" t="s">
        <v>35</v>
      </c>
    </row>
    <row r="46" spans="1:9" x14ac:dyDescent="0.25">
      <c r="A46" s="32"/>
      <c r="B46" s="32"/>
      <c r="C46" s="32"/>
      <c r="D46" s="33"/>
      <c r="E46" s="34" t="s">
        <v>41</v>
      </c>
      <c r="F46" s="32"/>
      <c r="G46" s="32"/>
    </row>
    <row r="47" spans="1:9" x14ac:dyDescent="0.25">
      <c r="A47" s="32"/>
      <c r="B47" s="32"/>
      <c r="C47" s="32"/>
      <c r="D47" s="33"/>
      <c r="E47" s="46" t="s">
        <v>36</v>
      </c>
      <c r="F47" s="33"/>
      <c r="G47" s="33"/>
    </row>
    <row r="48" spans="1:9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="60" zoomScaleNormal="100" workbookViewId="0">
      <selection activeCell="A38" sqref="A38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41"/>
      <c r="B7" s="41"/>
      <c r="C7" s="41"/>
      <c r="D7" s="41"/>
      <c r="E7" s="41"/>
      <c r="F7" s="41"/>
      <c r="G7" s="2" t="s">
        <v>2</v>
      </c>
    </row>
    <row r="8" spans="1:7" x14ac:dyDescent="0.25">
      <c r="A8" s="41"/>
      <c r="B8" s="41"/>
      <c r="C8" s="41"/>
      <c r="D8" s="41"/>
      <c r="E8" s="41"/>
      <c r="F8" s="41"/>
      <c r="G8" s="2" t="s">
        <v>3</v>
      </c>
    </row>
    <row r="9" spans="1:7" x14ac:dyDescent="0.25">
      <c r="A9" s="41"/>
      <c r="B9" s="41"/>
      <c r="C9" s="41"/>
      <c r="D9" s="41"/>
      <c r="E9" s="41"/>
      <c r="F9" s="41"/>
      <c r="G9" s="2"/>
    </row>
    <row r="10" spans="1:7" x14ac:dyDescent="0.25">
      <c r="A10" s="41"/>
      <c r="B10" s="41"/>
      <c r="C10" s="41"/>
      <c r="D10" s="41"/>
      <c r="E10" s="41"/>
      <c r="F10" s="41"/>
      <c r="G10" s="41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43</v>
      </c>
      <c r="B12" s="62"/>
      <c r="C12" s="62"/>
      <c r="D12" s="62"/>
      <c r="E12" s="62"/>
      <c r="F12" s="62"/>
      <c r="G12" s="62"/>
    </row>
    <row r="13" spans="1:7" x14ac:dyDescent="0.25">
      <c r="A13" s="41"/>
      <c r="B13" s="41"/>
      <c r="C13" s="41"/>
      <c r="D13" s="41"/>
      <c r="E13" s="41"/>
      <c r="F13" s="41"/>
      <c r="G13" s="41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42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24.75" customHeight="1" x14ac:dyDescent="0.25">
      <c r="A16" s="13" t="s">
        <v>13</v>
      </c>
      <c r="B16" s="14">
        <f>B17+B22+B23+B24+B25+B26+B27+B32</f>
        <v>840125</v>
      </c>
      <c r="C16" s="14"/>
      <c r="D16" s="14">
        <f>D17+D22+D23+D24+D25+D26+D27+D32</f>
        <v>840125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25.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25.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25.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25.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25.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25.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25.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25.5" customHeight="1" x14ac:dyDescent="0.25">
      <c r="A24" s="20" t="s">
        <v>21</v>
      </c>
      <c r="B24" s="19">
        <f t="shared" si="1"/>
        <v>840125</v>
      </c>
      <c r="C24" s="18"/>
      <c r="D24" s="18">
        <v>840125</v>
      </c>
      <c r="E24" s="18"/>
      <c r="F24" s="18"/>
      <c r="G24" s="18"/>
    </row>
    <row r="25" spans="1:7" ht="25.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25.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25.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25.5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25.5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25.5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25.5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25.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7" ht="36.75" customHeight="1" x14ac:dyDescent="0.25">
      <c r="A33" s="37" t="s">
        <v>26</v>
      </c>
      <c r="B33" s="14">
        <f>B34+B37</f>
        <v>796704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796704</v>
      </c>
      <c r="G33" s="28">
        <v>0</v>
      </c>
    </row>
    <row r="34" spans="1:7" ht="36.75" customHeight="1" x14ac:dyDescent="0.25">
      <c r="A34" s="38" t="s">
        <v>27</v>
      </c>
      <c r="B34" s="16">
        <f>SUM(C34:G34)</f>
        <v>356826</v>
      </c>
      <c r="C34" s="16"/>
      <c r="D34" s="16"/>
      <c r="E34" s="16"/>
      <c r="F34" s="16">
        <f>F35+F36</f>
        <v>356826</v>
      </c>
      <c r="G34" s="16"/>
    </row>
    <row r="35" spans="1:7" ht="36.75" customHeight="1" x14ac:dyDescent="0.25">
      <c r="A35" s="17" t="s">
        <v>28</v>
      </c>
      <c r="B35" s="18">
        <f t="shared" ref="B35:B36" si="2">SUM(C35:G35)</f>
        <v>356826</v>
      </c>
      <c r="C35" s="16"/>
      <c r="D35" s="16"/>
      <c r="E35" s="16"/>
      <c r="F35" s="18">
        <v>356826</v>
      </c>
      <c r="G35" s="16"/>
    </row>
    <row r="36" spans="1:7" ht="36.7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7" ht="36.75" customHeight="1" x14ac:dyDescent="0.25">
      <c r="A37" s="27" t="s">
        <v>29</v>
      </c>
      <c r="B37" s="16">
        <f>F37+G37+E37+D37</f>
        <v>439878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439878</v>
      </c>
      <c r="G37" s="24"/>
    </row>
    <row r="38" spans="1:7" ht="36.7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36.75" customHeight="1" x14ac:dyDescent="0.25">
      <c r="A39" s="17" t="s">
        <v>31</v>
      </c>
      <c r="B39" s="24">
        <f>SUM(C37:G37)</f>
        <v>439878</v>
      </c>
      <c r="C39" s="24"/>
      <c r="D39" s="18"/>
      <c r="E39" s="18"/>
      <c r="F39" s="18">
        <v>439878</v>
      </c>
      <c r="G39" s="24"/>
    </row>
    <row r="40" spans="1:7" ht="36.7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36.75" customHeight="1" x14ac:dyDescent="0.25">
      <c r="A41" s="13" t="s">
        <v>33</v>
      </c>
      <c r="B41" s="28">
        <f>B16-B33</f>
        <v>43421</v>
      </c>
      <c r="C41" s="28"/>
      <c r="D41" s="28"/>
      <c r="E41" s="28"/>
      <c r="F41" s="28"/>
      <c r="G41" s="28"/>
    </row>
    <row r="42" spans="1:7" ht="36.75" customHeight="1" x14ac:dyDescent="0.25">
      <c r="A42" s="30" t="s">
        <v>34</v>
      </c>
      <c r="B42" s="28">
        <f>B24*3.14/100</f>
        <v>26379.924999999999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">
        <v>41</v>
      </c>
      <c r="F46" s="32"/>
      <c r="G46" s="32"/>
    </row>
    <row r="47" spans="1:7" x14ac:dyDescent="0.25">
      <c r="A47" s="32"/>
      <c r="B47" s="32"/>
      <c r="C47" s="32"/>
      <c r="D47" s="33"/>
      <c r="E47" s="46" t="s">
        <v>36</v>
      </c>
      <c r="F47" s="33"/>
      <c r="G47" s="33"/>
    </row>
    <row r="48" spans="1:7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="60" zoomScaleNormal="100" workbookViewId="0">
      <selection activeCell="N19" sqref="N19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47"/>
      <c r="B7" s="47"/>
      <c r="C7" s="47"/>
      <c r="D7" s="47"/>
      <c r="E7" s="47"/>
      <c r="F7" s="47"/>
      <c r="G7" s="2" t="s">
        <v>2</v>
      </c>
    </row>
    <row r="8" spans="1:7" x14ac:dyDescent="0.25">
      <c r="A8" s="47"/>
      <c r="B8" s="47"/>
      <c r="C8" s="47"/>
      <c r="D8" s="47"/>
      <c r="E8" s="47"/>
      <c r="F8" s="47"/>
      <c r="G8" s="2" t="s">
        <v>3</v>
      </c>
    </row>
    <row r="9" spans="1:7" x14ac:dyDescent="0.25">
      <c r="A9" s="47"/>
      <c r="B9" s="47"/>
      <c r="C9" s="47"/>
      <c r="D9" s="47"/>
      <c r="E9" s="47"/>
      <c r="F9" s="47"/>
      <c r="G9" s="2"/>
    </row>
    <row r="10" spans="1:7" x14ac:dyDescent="0.25">
      <c r="A10" s="47"/>
      <c r="B10" s="47"/>
      <c r="C10" s="47"/>
      <c r="D10" s="47"/>
      <c r="E10" s="47"/>
      <c r="F10" s="47"/>
      <c r="G10" s="47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ht="30" customHeight="1" x14ac:dyDescent="0.25">
      <c r="A12" s="61" t="s">
        <v>44</v>
      </c>
      <c r="B12" s="62"/>
      <c r="C12" s="62"/>
      <c r="D12" s="62"/>
      <c r="E12" s="62"/>
      <c r="F12" s="62"/>
      <c r="G12" s="62"/>
    </row>
    <row r="13" spans="1:7" x14ac:dyDescent="0.25">
      <c r="A13" s="47"/>
      <c r="B13" s="47"/>
      <c r="C13" s="47"/>
      <c r="D13" s="47"/>
      <c r="E13" s="47"/>
      <c r="F13" s="47"/>
      <c r="G13" s="47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48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42" customHeight="1" x14ac:dyDescent="0.25">
      <c r="A16" s="13" t="s">
        <v>13</v>
      </c>
      <c r="B16" s="14">
        <f>B17+B22+B23+B24+B25+B26+B27+B32</f>
        <v>821975</v>
      </c>
      <c r="C16" s="14"/>
      <c r="D16" s="14">
        <f>D17+D22+D23+D24+D25+D26+D27+D32</f>
        <v>821975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30.7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30.7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30.7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30.7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30.7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30.7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30.7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30.75" customHeight="1" x14ac:dyDescent="0.25">
      <c r="A24" s="20" t="s">
        <v>21</v>
      </c>
      <c r="B24" s="19">
        <f t="shared" si="1"/>
        <v>821975</v>
      </c>
      <c r="C24" s="18"/>
      <c r="D24" s="18">
        <v>821975</v>
      </c>
      <c r="E24" s="18"/>
      <c r="F24" s="18"/>
      <c r="G24" s="18"/>
    </row>
    <row r="25" spans="1:7" ht="30.7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30.7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30.7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30.75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30.75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30.75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30.75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30.7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7" ht="27" customHeight="1" x14ac:dyDescent="0.25">
      <c r="A33" s="37" t="s">
        <v>26</v>
      </c>
      <c r="B33" s="14">
        <f>B34+B37</f>
        <v>779720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779720</v>
      </c>
      <c r="G33" s="28">
        <v>0</v>
      </c>
    </row>
    <row r="34" spans="1:7" ht="27" customHeight="1" x14ac:dyDescent="0.25">
      <c r="A34" s="38" t="s">
        <v>27</v>
      </c>
      <c r="B34" s="16">
        <f>SUM(C34:G34)</f>
        <v>304536</v>
      </c>
      <c r="C34" s="16"/>
      <c r="D34" s="16"/>
      <c r="E34" s="16"/>
      <c r="F34" s="16">
        <f>F35+F36</f>
        <v>304536</v>
      </c>
      <c r="G34" s="16"/>
    </row>
    <row r="35" spans="1:7" ht="27" customHeight="1" x14ac:dyDescent="0.25">
      <c r="A35" s="17" t="s">
        <v>28</v>
      </c>
      <c r="B35" s="18">
        <f t="shared" ref="B35:B36" si="2">SUM(C35:G35)</f>
        <v>304536</v>
      </c>
      <c r="C35" s="16"/>
      <c r="D35" s="16"/>
      <c r="E35" s="16"/>
      <c r="F35" s="18">
        <v>304536</v>
      </c>
      <c r="G35" s="16"/>
    </row>
    <row r="36" spans="1:7" ht="27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7" ht="27" customHeight="1" x14ac:dyDescent="0.25">
      <c r="A37" s="27" t="s">
        <v>29</v>
      </c>
      <c r="B37" s="16">
        <f>F37+G37+E37+D37</f>
        <v>475184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475184</v>
      </c>
      <c r="G37" s="24"/>
    </row>
    <row r="38" spans="1:7" ht="27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7" customHeight="1" x14ac:dyDescent="0.25">
      <c r="A39" s="17" t="s">
        <v>31</v>
      </c>
      <c r="B39" s="24">
        <f>SUM(C37:G37)</f>
        <v>475184</v>
      </c>
      <c r="C39" s="24"/>
      <c r="D39" s="18"/>
      <c r="E39" s="18"/>
      <c r="F39" s="18">
        <v>475184</v>
      </c>
      <c r="G39" s="24"/>
    </row>
    <row r="40" spans="1:7" ht="27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7" customHeight="1" x14ac:dyDescent="0.25">
      <c r="A41" s="13" t="s">
        <v>33</v>
      </c>
      <c r="B41" s="28">
        <f>B16-B33</f>
        <v>42255</v>
      </c>
      <c r="C41" s="28"/>
      <c r="D41" s="28"/>
      <c r="E41" s="28"/>
      <c r="F41" s="28"/>
      <c r="G41" s="28"/>
    </row>
    <row r="42" spans="1:7" ht="43.5" customHeight="1" x14ac:dyDescent="0.25">
      <c r="A42" s="30" t="s">
        <v>34</v>
      </c>
      <c r="B42" s="28">
        <f>B24*3.14/100</f>
        <v>25810.014999999999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">
        <v>41</v>
      </c>
      <c r="F46" s="32"/>
      <c r="G46" s="32"/>
    </row>
    <row r="47" spans="1:7" x14ac:dyDescent="0.25">
      <c r="A47" s="32"/>
      <c r="B47" s="32"/>
      <c r="C47" s="32"/>
      <c r="D47" s="33"/>
      <c r="E47" s="46" t="s">
        <v>36</v>
      </c>
      <c r="F47" s="33"/>
      <c r="G47" s="33"/>
    </row>
    <row r="48" spans="1:7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7" zoomScale="60" zoomScaleNormal="100" workbookViewId="0">
      <selection activeCell="P14" sqref="P14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  <col min="9" max="9" width="14.5703125" bestFit="1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49"/>
      <c r="B7" s="49"/>
      <c r="C7" s="49"/>
      <c r="D7" s="49"/>
      <c r="E7" s="49"/>
      <c r="F7" s="49"/>
      <c r="G7" s="2" t="s">
        <v>2</v>
      </c>
    </row>
    <row r="8" spans="1:7" x14ac:dyDescent="0.25">
      <c r="A8" s="49"/>
      <c r="B8" s="49"/>
      <c r="C8" s="49"/>
      <c r="D8" s="49"/>
      <c r="E8" s="49"/>
      <c r="F8" s="49"/>
      <c r="G8" s="2" t="s">
        <v>3</v>
      </c>
    </row>
    <row r="9" spans="1:7" x14ac:dyDescent="0.25">
      <c r="A9" s="49"/>
      <c r="B9" s="49"/>
      <c r="C9" s="49"/>
      <c r="D9" s="49"/>
      <c r="E9" s="49"/>
      <c r="F9" s="49"/>
      <c r="G9" s="2"/>
    </row>
    <row r="10" spans="1:7" x14ac:dyDescent="0.25">
      <c r="A10" s="49"/>
      <c r="B10" s="49"/>
      <c r="C10" s="49"/>
      <c r="D10" s="49"/>
      <c r="E10" s="49"/>
      <c r="F10" s="49"/>
      <c r="G10" s="49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45</v>
      </c>
      <c r="B12" s="62"/>
      <c r="C12" s="62"/>
      <c r="D12" s="62"/>
      <c r="E12" s="62"/>
      <c r="F12" s="62"/>
      <c r="G12" s="62"/>
    </row>
    <row r="13" spans="1:7" x14ac:dyDescent="0.25">
      <c r="A13" s="49"/>
      <c r="B13" s="49"/>
      <c r="C13" s="49"/>
      <c r="D13" s="49"/>
      <c r="E13" s="49"/>
      <c r="F13" s="49"/>
      <c r="G13" s="49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50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36.75" customHeight="1" x14ac:dyDescent="0.25">
      <c r="A16" s="13" t="s">
        <v>13</v>
      </c>
      <c r="B16" s="14">
        <f>B17+B22+B23+B24+B25+B26+B27+B32</f>
        <v>794988</v>
      </c>
      <c r="C16" s="14"/>
      <c r="D16" s="14">
        <f>D17+D22+D23+D24+D25+D26+D27+D32</f>
        <v>794988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9" ht="36.7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9" ht="36.7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9" ht="36.7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9" ht="36.7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9" ht="36.7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9" ht="36.7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9" ht="36.7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9" ht="36.75" customHeight="1" x14ac:dyDescent="0.25">
      <c r="A24" s="20" t="s">
        <v>21</v>
      </c>
      <c r="B24" s="19">
        <f t="shared" si="1"/>
        <v>794988</v>
      </c>
      <c r="C24" s="18"/>
      <c r="D24" s="18">
        <v>794988</v>
      </c>
      <c r="E24" s="18"/>
      <c r="F24" s="18"/>
      <c r="G24" s="18"/>
      <c r="I24" s="43"/>
    </row>
    <row r="25" spans="1:9" ht="36.7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9" ht="36.7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9" ht="36.7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9" ht="24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9" ht="24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9" ht="24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9" ht="24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9" ht="36.7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9" ht="36.75" customHeight="1" x14ac:dyDescent="0.25">
      <c r="A33" s="37" t="s">
        <v>26</v>
      </c>
      <c r="B33" s="14">
        <f>B34+B37</f>
        <v>752828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752828</v>
      </c>
      <c r="G33" s="28">
        <v>0</v>
      </c>
      <c r="I33" s="44"/>
    </row>
    <row r="34" spans="1:9" ht="36.75" customHeight="1" x14ac:dyDescent="0.25">
      <c r="A34" s="38" t="s">
        <v>27</v>
      </c>
      <c r="B34" s="16">
        <f>SUM(C34:G34)</f>
        <v>310480</v>
      </c>
      <c r="C34" s="16"/>
      <c r="D34" s="16"/>
      <c r="E34" s="16"/>
      <c r="F34" s="16">
        <f>F35+F36</f>
        <v>310480</v>
      </c>
      <c r="G34" s="16"/>
    </row>
    <row r="35" spans="1:9" ht="36.75" customHeight="1" x14ac:dyDescent="0.25">
      <c r="A35" s="17" t="s">
        <v>28</v>
      </c>
      <c r="B35" s="18">
        <f t="shared" ref="B35:B36" si="2">SUM(C35:G35)</f>
        <v>310480</v>
      </c>
      <c r="C35" s="16"/>
      <c r="D35" s="16"/>
      <c r="E35" s="16"/>
      <c r="F35" s="18">
        <v>310480</v>
      </c>
      <c r="G35" s="16"/>
      <c r="H35" s="44"/>
    </row>
    <row r="36" spans="1:9" ht="36.7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9" ht="36.75" customHeight="1" x14ac:dyDescent="0.25">
      <c r="A37" s="27" t="s">
        <v>29</v>
      </c>
      <c r="B37" s="16">
        <f>F37+G37+E37+D37</f>
        <v>442348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442348</v>
      </c>
      <c r="G37" s="24"/>
    </row>
    <row r="38" spans="1:9" ht="36.7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9" ht="36.75" customHeight="1" x14ac:dyDescent="0.25">
      <c r="A39" s="17" t="s">
        <v>31</v>
      </c>
      <c r="B39" s="24">
        <f>SUM(C37:G37)</f>
        <v>442348</v>
      </c>
      <c r="C39" s="24"/>
      <c r="D39" s="18"/>
      <c r="E39" s="18"/>
      <c r="F39" s="18">
        <f>12318+430030</f>
        <v>442348</v>
      </c>
      <c r="G39" s="24"/>
      <c r="I39" s="44"/>
    </row>
    <row r="40" spans="1:9" ht="36.7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9" ht="36.75" customHeight="1" x14ac:dyDescent="0.25">
      <c r="A41" s="13" t="s">
        <v>33</v>
      </c>
      <c r="B41" s="28">
        <f>B16-B33</f>
        <v>42160</v>
      </c>
      <c r="C41" s="28"/>
      <c r="D41" s="28"/>
      <c r="E41" s="28"/>
      <c r="F41" s="28"/>
      <c r="G41" s="28"/>
    </row>
    <row r="42" spans="1:9" ht="36.75" customHeight="1" x14ac:dyDescent="0.25">
      <c r="A42" s="30" t="s">
        <v>34</v>
      </c>
      <c r="B42" s="28">
        <f>B24*3.14/100</f>
        <v>24962.623200000002</v>
      </c>
      <c r="C42" s="28"/>
      <c r="D42" s="28"/>
      <c r="E42" s="28"/>
      <c r="F42" s="28"/>
      <c r="G42" s="28"/>
      <c r="I42" s="45"/>
    </row>
    <row r="45" spans="1:9" x14ac:dyDescent="0.25">
      <c r="E45" s="31" t="s">
        <v>35</v>
      </c>
    </row>
    <row r="46" spans="1:9" x14ac:dyDescent="0.25">
      <c r="A46" s="32"/>
      <c r="B46" s="32"/>
      <c r="C46" s="32"/>
      <c r="D46" s="33"/>
      <c r="E46" s="34" t="s">
        <v>41</v>
      </c>
      <c r="F46" s="32"/>
      <c r="G46" s="32"/>
    </row>
    <row r="47" spans="1:9" x14ac:dyDescent="0.25">
      <c r="A47" s="32"/>
      <c r="B47" s="32"/>
      <c r="C47" s="32"/>
      <c r="D47" s="33"/>
      <c r="E47" s="46" t="s">
        <v>36</v>
      </c>
      <c r="F47" s="33"/>
      <c r="G47" s="33"/>
    </row>
    <row r="48" spans="1:9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Normal="100" zoomScaleSheetLayoutView="100" workbookViewId="0">
      <selection activeCell="C24" sqref="C24"/>
    </sheetView>
  </sheetViews>
  <sheetFormatPr defaultRowHeight="15" x14ac:dyDescent="0.25"/>
  <cols>
    <col min="1" max="1" width="62" customWidth="1"/>
    <col min="2" max="2" width="15.140625" customWidth="1"/>
    <col min="3" max="7" width="16.85546875" customWidth="1"/>
    <col min="9" max="9" width="14.5703125" bestFit="1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51"/>
      <c r="B7" s="51"/>
      <c r="C7" s="51"/>
      <c r="D7" s="51"/>
      <c r="E7" s="51"/>
      <c r="F7" s="51"/>
      <c r="G7" s="2" t="s">
        <v>2</v>
      </c>
    </row>
    <row r="8" spans="1:7" x14ac:dyDescent="0.25">
      <c r="A8" s="51"/>
      <c r="B8" s="51"/>
      <c r="C8" s="51"/>
      <c r="D8" s="51"/>
      <c r="E8" s="51"/>
      <c r="F8" s="51"/>
      <c r="G8" s="2" t="s">
        <v>3</v>
      </c>
    </row>
    <row r="9" spans="1:7" x14ac:dyDescent="0.25">
      <c r="A9" s="51"/>
      <c r="B9" s="51"/>
      <c r="C9" s="51"/>
      <c r="D9" s="51"/>
      <c r="E9" s="51"/>
      <c r="F9" s="51"/>
      <c r="G9" s="2"/>
    </row>
    <row r="10" spans="1:7" x14ac:dyDescent="0.25">
      <c r="A10" s="51"/>
      <c r="B10" s="51"/>
      <c r="C10" s="51"/>
      <c r="D10" s="51"/>
      <c r="E10" s="51"/>
      <c r="F10" s="51"/>
      <c r="G10" s="51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46</v>
      </c>
      <c r="B12" s="62"/>
      <c r="C12" s="62"/>
      <c r="D12" s="62"/>
      <c r="E12" s="62"/>
      <c r="F12" s="62"/>
      <c r="G12" s="62"/>
    </row>
    <row r="13" spans="1:7" x14ac:dyDescent="0.25">
      <c r="A13" s="51"/>
      <c r="B13" s="51"/>
      <c r="C13" s="51"/>
      <c r="D13" s="51"/>
      <c r="E13" s="51"/>
      <c r="F13" s="51"/>
      <c r="G13" s="51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52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35.25" customHeight="1" x14ac:dyDescent="0.25">
      <c r="A16" s="13" t="s">
        <v>13</v>
      </c>
      <c r="B16" s="14">
        <f>B17+B22+B23+B24+B25+B26+B27+B32</f>
        <v>819666</v>
      </c>
      <c r="C16" s="14"/>
      <c r="D16" s="14">
        <f>D17+D22+D23+D24+D25+D26+D27+D32</f>
        <v>819666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9" ht="35.2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9" ht="35.2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9" ht="35.2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9" ht="35.2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9" ht="35.2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9" ht="35.2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9" ht="35.2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9" ht="35.25" customHeight="1" x14ac:dyDescent="0.25">
      <c r="A24" s="20" t="s">
        <v>21</v>
      </c>
      <c r="B24" s="19">
        <f t="shared" si="1"/>
        <v>819666</v>
      </c>
      <c r="C24" s="18"/>
      <c r="D24" s="18">
        <v>819666</v>
      </c>
      <c r="E24" s="18"/>
      <c r="F24" s="18"/>
      <c r="G24" s="18"/>
      <c r="I24" s="43"/>
    </row>
    <row r="25" spans="1:9" ht="35.2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9" ht="35.2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9" ht="35.2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9" ht="35.25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9" ht="35.25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9" ht="35.25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9" ht="35.25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9" ht="35.2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9" ht="35.25" customHeight="1" x14ac:dyDescent="0.25">
      <c r="A33" s="37" t="s">
        <v>26</v>
      </c>
      <c r="B33" s="14">
        <f>B34+B37</f>
        <v>777458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777458</v>
      </c>
      <c r="G33" s="28">
        <v>0</v>
      </c>
      <c r="I33" s="44"/>
    </row>
    <row r="34" spans="1:9" ht="35.25" customHeight="1" x14ac:dyDescent="0.25">
      <c r="A34" s="38" t="s">
        <v>27</v>
      </c>
      <c r="B34" s="16">
        <f>SUM(C34:G34)</f>
        <v>307362</v>
      </c>
      <c r="C34" s="16"/>
      <c r="D34" s="16"/>
      <c r="E34" s="16"/>
      <c r="F34" s="16">
        <f>F35+F36</f>
        <v>307362</v>
      </c>
      <c r="G34" s="16"/>
    </row>
    <row r="35" spans="1:9" ht="35.25" customHeight="1" x14ac:dyDescent="0.25">
      <c r="A35" s="17" t="s">
        <v>28</v>
      </c>
      <c r="B35" s="18">
        <f t="shared" ref="B35:B36" si="2">SUM(C35:G35)</f>
        <v>307362</v>
      </c>
      <c r="C35" s="16"/>
      <c r="D35" s="16"/>
      <c r="E35" s="16"/>
      <c r="F35" s="18">
        <v>307362</v>
      </c>
      <c r="G35" s="16"/>
      <c r="H35" s="44"/>
    </row>
    <row r="36" spans="1:9" ht="35.2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9" ht="35.25" customHeight="1" x14ac:dyDescent="0.25">
      <c r="A37" s="27" t="s">
        <v>29</v>
      </c>
      <c r="B37" s="16">
        <f>F37+G37+E37+D37</f>
        <v>470096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470096</v>
      </c>
      <c r="G37" s="24"/>
    </row>
    <row r="38" spans="1:9" ht="35.2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9" ht="35.25" customHeight="1" x14ac:dyDescent="0.25">
      <c r="A39" s="17" t="s">
        <v>31</v>
      </c>
      <c r="B39" s="24">
        <f>SUM(C37:G37)</f>
        <v>470096</v>
      </c>
      <c r="C39" s="24"/>
      <c r="D39" s="18"/>
      <c r="E39" s="18"/>
      <c r="F39" s="18">
        <v>470096</v>
      </c>
      <c r="G39" s="24"/>
      <c r="I39" s="44"/>
    </row>
    <row r="40" spans="1:9" ht="35.2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9" ht="35.25" customHeight="1" x14ac:dyDescent="0.25">
      <c r="A41" s="13" t="s">
        <v>33</v>
      </c>
      <c r="B41" s="28">
        <f>B16-B33</f>
        <v>42208</v>
      </c>
      <c r="C41" s="28"/>
      <c r="D41" s="28"/>
      <c r="E41" s="28"/>
      <c r="F41" s="28"/>
      <c r="G41" s="28"/>
    </row>
    <row r="42" spans="1:9" ht="35.25" customHeight="1" x14ac:dyDescent="0.25">
      <c r="A42" s="30" t="s">
        <v>34</v>
      </c>
      <c r="B42" s="28">
        <f>B24*3.14/100</f>
        <v>25737.512400000003</v>
      </c>
      <c r="C42" s="28"/>
      <c r="D42" s="28"/>
      <c r="E42" s="28"/>
      <c r="F42" s="28"/>
      <c r="G42" s="28"/>
      <c r="I42" s="45"/>
    </row>
    <row r="45" spans="1:9" x14ac:dyDescent="0.25">
      <c r="E45" s="31" t="s">
        <v>35</v>
      </c>
    </row>
    <row r="46" spans="1:9" x14ac:dyDescent="0.25">
      <c r="A46" s="32"/>
      <c r="B46" s="32"/>
      <c r="C46" s="32"/>
      <c r="D46" s="33"/>
      <c r="E46" s="34" t="s">
        <v>41</v>
      </c>
      <c r="F46" s="32"/>
      <c r="G46" s="32"/>
    </row>
    <row r="47" spans="1:9" x14ac:dyDescent="0.25">
      <c r="A47" s="32"/>
      <c r="B47" s="32"/>
      <c r="C47" s="32"/>
      <c r="D47" s="33"/>
      <c r="E47" s="46" t="s">
        <v>36</v>
      </c>
      <c r="F47" s="33"/>
      <c r="G47" s="33"/>
    </row>
    <row r="48" spans="1:9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2" zoomScaleNormal="100" zoomScaleSheetLayoutView="100" workbookViewId="0">
      <selection sqref="A1:XFD1048576"/>
    </sheetView>
  </sheetViews>
  <sheetFormatPr defaultRowHeight="15" x14ac:dyDescent="0.25"/>
  <cols>
    <col min="1" max="1" width="55.7109375" bestFit="1" customWidth="1"/>
    <col min="2" max="7" width="16.14062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3" spans="1:7" x14ac:dyDescent="0.25">
      <c r="G3" s="2" t="s">
        <v>2</v>
      </c>
    </row>
    <row r="4" spans="1:7" x14ac:dyDescent="0.25">
      <c r="G4" s="2" t="s">
        <v>3</v>
      </c>
    </row>
    <row r="6" spans="1:7" ht="18.75" x14ac:dyDescent="0.25">
      <c r="A6" s="3"/>
      <c r="B6" s="4"/>
      <c r="C6" s="5"/>
      <c r="D6" s="5"/>
      <c r="E6" s="5"/>
      <c r="F6" s="6"/>
      <c r="G6" s="7" t="s">
        <v>4</v>
      </c>
    </row>
    <row r="7" spans="1:7" x14ac:dyDescent="0.25">
      <c r="A7" s="53"/>
      <c r="B7" s="53"/>
      <c r="C7" s="53"/>
      <c r="D7" s="53"/>
      <c r="E7" s="53"/>
      <c r="F7" s="53"/>
      <c r="G7" s="2" t="s">
        <v>2</v>
      </c>
    </row>
    <row r="8" spans="1:7" x14ac:dyDescent="0.25">
      <c r="A8" s="53"/>
      <c r="B8" s="53"/>
      <c r="C8" s="53"/>
      <c r="D8" s="53"/>
      <c r="E8" s="53"/>
      <c r="F8" s="53"/>
      <c r="G8" s="2" t="s">
        <v>3</v>
      </c>
    </row>
    <row r="9" spans="1:7" x14ac:dyDescent="0.25">
      <c r="A9" s="53"/>
      <c r="B9" s="53"/>
      <c r="C9" s="53"/>
      <c r="D9" s="53"/>
      <c r="E9" s="53"/>
      <c r="F9" s="53"/>
      <c r="G9" s="2"/>
    </row>
    <row r="10" spans="1:7" x14ac:dyDescent="0.25">
      <c r="A10" s="53"/>
      <c r="B10" s="53"/>
      <c r="C10" s="53"/>
      <c r="D10" s="53"/>
      <c r="E10" s="53"/>
      <c r="F10" s="53"/>
      <c r="G10" s="53"/>
    </row>
    <row r="11" spans="1:7" x14ac:dyDescent="0.25">
      <c r="A11" s="61"/>
      <c r="B11" s="62"/>
      <c r="C11" s="62"/>
      <c r="D11" s="62"/>
      <c r="E11" s="62"/>
      <c r="F11" s="62"/>
      <c r="G11" s="62"/>
    </row>
    <row r="12" spans="1:7" x14ac:dyDescent="0.25">
      <c r="A12" s="61" t="s">
        <v>47</v>
      </c>
      <c r="B12" s="62"/>
      <c r="C12" s="62"/>
      <c r="D12" s="62"/>
      <c r="E12" s="62"/>
      <c r="F12" s="62"/>
      <c r="G12" s="62"/>
    </row>
    <row r="13" spans="1:7" x14ac:dyDescent="0.25">
      <c r="A13" s="53"/>
      <c r="B13" s="53"/>
      <c r="C13" s="53"/>
      <c r="D13" s="53"/>
      <c r="E13" s="53"/>
      <c r="F13" s="53"/>
      <c r="G13" s="53"/>
    </row>
    <row r="14" spans="1:7" ht="15.75" x14ac:dyDescent="0.25">
      <c r="A14" s="63" t="s">
        <v>5</v>
      </c>
      <c r="B14" s="63" t="s">
        <v>6</v>
      </c>
      <c r="C14" s="63"/>
      <c r="D14" s="63"/>
      <c r="E14" s="63"/>
      <c r="F14" s="63"/>
      <c r="G14" s="63"/>
    </row>
    <row r="15" spans="1:7" ht="15.75" x14ac:dyDescent="0.25">
      <c r="A15" s="63"/>
      <c r="B15" s="54" t="s">
        <v>7</v>
      </c>
      <c r="C15" s="10" t="s">
        <v>8</v>
      </c>
      <c r="D15" s="11" t="s">
        <v>9</v>
      </c>
      <c r="E15" s="11" t="s">
        <v>10</v>
      </c>
      <c r="F15" s="11" t="s">
        <v>11</v>
      </c>
      <c r="G15" s="12" t="s">
        <v>12</v>
      </c>
    </row>
    <row r="16" spans="1:7" ht="28.5" customHeight="1" x14ac:dyDescent="0.25">
      <c r="A16" s="13" t="s">
        <v>13</v>
      </c>
      <c r="B16" s="14">
        <f>B17+B22+B23+B24+B25+B26+B27+B32</f>
        <v>912895</v>
      </c>
      <c r="C16" s="14"/>
      <c r="D16" s="14">
        <f>D17+D22+D23+D24+D25+D26+D27+D32</f>
        <v>912895</v>
      </c>
      <c r="E16" s="14">
        <f t="shared" ref="E16:G16" si="0">E17+E22+E23+E24+E25+E26+E27+E32</f>
        <v>0</v>
      </c>
      <c r="F16" s="14">
        <f t="shared" si="0"/>
        <v>0</v>
      </c>
      <c r="G16" s="14">
        <f t="shared" si="0"/>
        <v>0</v>
      </c>
    </row>
    <row r="17" spans="1:7" ht="28.5" customHeight="1" x14ac:dyDescent="0.25">
      <c r="A17" s="15" t="s">
        <v>14</v>
      </c>
      <c r="B17" s="16">
        <f>C17+D17+E17+F17+G17</f>
        <v>0</v>
      </c>
      <c r="C17" s="16"/>
      <c r="D17" s="16">
        <f>D18</f>
        <v>0</v>
      </c>
      <c r="E17" s="16"/>
      <c r="F17" s="16"/>
      <c r="G17" s="16"/>
    </row>
    <row r="18" spans="1:7" ht="28.5" customHeight="1" x14ac:dyDescent="0.25">
      <c r="A18" s="17" t="s">
        <v>15</v>
      </c>
      <c r="B18" s="18">
        <f t="shared" ref="B18:B32" si="1">C18+D18+E18+F18+G18</f>
        <v>0</v>
      </c>
      <c r="C18" s="18"/>
      <c r="D18" s="18"/>
      <c r="E18" s="18"/>
      <c r="F18" s="18"/>
      <c r="G18" s="18"/>
    </row>
    <row r="19" spans="1:7" ht="28.5" customHeight="1" x14ac:dyDescent="0.25">
      <c r="A19" s="17" t="s">
        <v>16</v>
      </c>
      <c r="B19" s="19">
        <f t="shared" si="1"/>
        <v>0</v>
      </c>
      <c r="C19" s="18"/>
      <c r="D19" s="18"/>
      <c r="E19" s="18"/>
      <c r="F19" s="18"/>
      <c r="G19" s="18"/>
    </row>
    <row r="20" spans="1:7" ht="28.5" customHeight="1" x14ac:dyDescent="0.25">
      <c r="A20" s="17" t="s">
        <v>17</v>
      </c>
      <c r="B20" s="19">
        <f t="shared" si="1"/>
        <v>0</v>
      </c>
      <c r="C20" s="18"/>
      <c r="D20" s="18"/>
      <c r="E20" s="18"/>
      <c r="F20" s="18"/>
      <c r="G20" s="18"/>
    </row>
    <row r="21" spans="1:7" ht="28.5" customHeight="1" x14ac:dyDescent="0.25">
      <c r="A21" s="17" t="s">
        <v>18</v>
      </c>
      <c r="B21" s="19">
        <f t="shared" si="1"/>
        <v>0</v>
      </c>
      <c r="C21" s="18"/>
      <c r="D21" s="18"/>
      <c r="E21" s="18"/>
      <c r="F21" s="18"/>
      <c r="G21" s="18"/>
    </row>
    <row r="22" spans="1:7" ht="28.5" customHeight="1" x14ac:dyDescent="0.25">
      <c r="A22" s="20" t="s">
        <v>19</v>
      </c>
      <c r="B22" s="19">
        <f t="shared" si="1"/>
        <v>0</v>
      </c>
      <c r="C22" s="18"/>
      <c r="D22" s="18"/>
      <c r="E22" s="18"/>
      <c r="F22" s="18"/>
      <c r="G22" s="18"/>
    </row>
    <row r="23" spans="1:7" ht="28.5" customHeight="1" x14ac:dyDescent="0.25">
      <c r="A23" s="20" t="s">
        <v>20</v>
      </c>
      <c r="B23" s="19">
        <f t="shared" si="1"/>
        <v>0</v>
      </c>
      <c r="C23" s="18"/>
      <c r="D23" s="18"/>
      <c r="E23" s="18"/>
      <c r="F23" s="18"/>
      <c r="G23" s="18"/>
    </row>
    <row r="24" spans="1:7" ht="28.5" customHeight="1" x14ac:dyDescent="0.25">
      <c r="A24" s="20" t="s">
        <v>21</v>
      </c>
      <c r="B24" s="19">
        <f t="shared" si="1"/>
        <v>912895</v>
      </c>
      <c r="C24" s="18"/>
      <c r="D24" s="18">
        <v>912895</v>
      </c>
      <c r="E24" s="18"/>
      <c r="F24" s="18"/>
      <c r="G24" s="18"/>
    </row>
    <row r="25" spans="1:7" ht="28.5" customHeight="1" x14ac:dyDescent="0.25">
      <c r="A25" s="20" t="s">
        <v>22</v>
      </c>
      <c r="B25" s="19">
        <f t="shared" si="1"/>
        <v>0</v>
      </c>
      <c r="C25" s="18"/>
      <c r="D25" s="18"/>
      <c r="E25" s="18"/>
      <c r="F25" s="18"/>
      <c r="G25" s="18"/>
    </row>
    <row r="26" spans="1:7" ht="28.5" customHeight="1" x14ac:dyDescent="0.25">
      <c r="A26" s="20" t="s">
        <v>23</v>
      </c>
      <c r="B26" s="19">
        <f t="shared" si="1"/>
        <v>0</v>
      </c>
      <c r="C26" s="18"/>
      <c r="D26" s="18"/>
      <c r="E26" s="18"/>
      <c r="F26" s="18"/>
      <c r="G26" s="18"/>
    </row>
    <row r="27" spans="1:7" ht="28.5" customHeight="1" x14ac:dyDescent="0.25">
      <c r="A27" s="20" t="s">
        <v>24</v>
      </c>
      <c r="B27" s="21">
        <f t="shared" si="1"/>
        <v>0</v>
      </c>
      <c r="C27" s="19"/>
      <c r="D27" s="19"/>
      <c r="E27" s="19"/>
      <c r="F27" s="19"/>
      <c r="G27" s="19"/>
    </row>
    <row r="28" spans="1:7" ht="23.25" customHeight="1" x14ac:dyDescent="0.25">
      <c r="A28" s="22"/>
      <c r="B28" s="23">
        <f t="shared" si="1"/>
        <v>0</v>
      </c>
      <c r="C28" s="24"/>
      <c r="D28" s="24"/>
      <c r="E28" s="24"/>
      <c r="F28" s="24"/>
      <c r="G28" s="24"/>
    </row>
    <row r="29" spans="1:7" ht="23.25" customHeight="1" x14ac:dyDescent="0.25">
      <c r="A29" s="22"/>
      <c r="B29" s="23">
        <f t="shared" si="1"/>
        <v>0</v>
      </c>
      <c r="C29" s="24"/>
      <c r="D29" s="24"/>
      <c r="E29" s="24"/>
      <c r="F29" s="24"/>
      <c r="G29" s="24"/>
    </row>
    <row r="30" spans="1:7" ht="23.25" customHeight="1" x14ac:dyDescent="0.25">
      <c r="A30" s="22"/>
      <c r="B30" s="23">
        <f t="shared" si="1"/>
        <v>0</v>
      </c>
      <c r="C30" s="24"/>
      <c r="D30" s="24"/>
      <c r="E30" s="24"/>
      <c r="F30" s="24"/>
      <c r="G30" s="24"/>
    </row>
    <row r="31" spans="1:7" ht="23.25" customHeight="1" x14ac:dyDescent="0.25">
      <c r="A31" s="22"/>
      <c r="B31" s="23">
        <f t="shared" si="1"/>
        <v>0</v>
      </c>
      <c r="C31" s="24"/>
      <c r="D31" s="24"/>
      <c r="E31" s="24"/>
      <c r="F31" s="24"/>
      <c r="G31" s="24"/>
    </row>
    <row r="32" spans="1:7" ht="28.5" customHeight="1" x14ac:dyDescent="0.25">
      <c r="A32" s="25" t="s">
        <v>25</v>
      </c>
      <c r="B32" s="19">
        <f t="shared" si="1"/>
        <v>0</v>
      </c>
      <c r="C32" s="24"/>
      <c r="D32" s="24"/>
      <c r="E32" s="24"/>
      <c r="F32" s="24"/>
      <c r="G32" s="24"/>
    </row>
    <row r="33" spans="1:7" ht="28.5" customHeight="1" x14ac:dyDescent="0.25">
      <c r="A33" s="37" t="s">
        <v>26</v>
      </c>
      <c r="B33" s="14">
        <f>B34+B37</f>
        <v>868027</v>
      </c>
      <c r="C33" s="14">
        <f>C34+C37</f>
        <v>0</v>
      </c>
      <c r="D33" s="14">
        <f>D34+D37</f>
        <v>0</v>
      </c>
      <c r="E33" s="14">
        <f>E34+E37</f>
        <v>0</v>
      </c>
      <c r="F33" s="14">
        <f>F34+F37</f>
        <v>868027</v>
      </c>
      <c r="G33" s="28">
        <v>0</v>
      </c>
    </row>
    <row r="34" spans="1:7" ht="28.5" customHeight="1" x14ac:dyDescent="0.25">
      <c r="A34" s="38" t="s">
        <v>27</v>
      </c>
      <c r="B34" s="16">
        <f>SUM(C34:G34)</f>
        <v>335778</v>
      </c>
      <c r="C34" s="16"/>
      <c r="D34" s="16"/>
      <c r="E34" s="16"/>
      <c r="F34" s="16">
        <f>F35+F36</f>
        <v>335778</v>
      </c>
      <c r="G34" s="16"/>
    </row>
    <row r="35" spans="1:7" ht="28.5" customHeight="1" x14ac:dyDescent="0.25">
      <c r="A35" s="17" t="s">
        <v>28</v>
      </c>
      <c r="B35" s="18">
        <f t="shared" ref="B35:B36" si="2">SUM(C35:G35)</f>
        <v>335778</v>
      </c>
      <c r="C35" s="16"/>
      <c r="D35" s="16"/>
      <c r="E35" s="16"/>
      <c r="F35" s="18">
        <v>335778</v>
      </c>
      <c r="G35" s="16"/>
    </row>
    <row r="36" spans="1:7" ht="28.5" customHeight="1" x14ac:dyDescent="0.25">
      <c r="A36" s="17"/>
      <c r="B36" s="18">
        <f t="shared" si="2"/>
        <v>0</v>
      </c>
      <c r="C36" s="16"/>
      <c r="D36" s="16"/>
      <c r="E36" s="16"/>
      <c r="F36" s="18"/>
      <c r="G36" s="16"/>
    </row>
    <row r="37" spans="1:7" ht="28.5" customHeight="1" x14ac:dyDescent="0.25">
      <c r="A37" s="27" t="s">
        <v>29</v>
      </c>
      <c r="B37" s="16">
        <f>F37+G37+E37+D37</f>
        <v>532249</v>
      </c>
      <c r="C37" s="16">
        <f>SUM(C38:C39)</f>
        <v>0</v>
      </c>
      <c r="D37" s="16">
        <f>SUM(D38:D39)</f>
        <v>0</v>
      </c>
      <c r="E37" s="16">
        <f>SUM(E38:E39)</f>
        <v>0</v>
      </c>
      <c r="F37" s="16">
        <f>F39</f>
        <v>532249</v>
      </c>
      <c r="G37" s="24"/>
    </row>
    <row r="38" spans="1:7" ht="28.5" customHeight="1" x14ac:dyDescent="0.25">
      <c r="A38" s="22" t="s">
        <v>30</v>
      </c>
      <c r="B38" s="24">
        <v>0</v>
      </c>
      <c r="C38" s="24"/>
      <c r="D38" s="24"/>
      <c r="E38" s="24"/>
      <c r="F38" s="24">
        <v>0</v>
      </c>
      <c r="G38" s="24"/>
    </row>
    <row r="39" spans="1:7" ht="28.5" customHeight="1" x14ac:dyDescent="0.25">
      <c r="A39" s="17" t="s">
        <v>31</v>
      </c>
      <c r="B39" s="24">
        <f>SUM(C37:G37)</f>
        <v>532249</v>
      </c>
      <c r="C39" s="24"/>
      <c r="D39" s="18"/>
      <c r="E39" s="18"/>
      <c r="F39" s="18">
        <v>532249</v>
      </c>
      <c r="G39" s="24"/>
    </row>
    <row r="40" spans="1:7" ht="28.5" customHeight="1" x14ac:dyDescent="0.25">
      <c r="A40" s="13" t="s">
        <v>32</v>
      </c>
      <c r="B40" s="28"/>
      <c r="C40" s="29"/>
      <c r="D40" s="29"/>
      <c r="E40" s="29"/>
      <c r="F40" s="29"/>
      <c r="G40" s="28"/>
    </row>
    <row r="41" spans="1:7" ht="28.5" customHeight="1" x14ac:dyDescent="0.25">
      <c r="A41" s="13" t="s">
        <v>33</v>
      </c>
      <c r="B41" s="28">
        <f>B16-B33</f>
        <v>44868</v>
      </c>
      <c r="C41" s="28"/>
      <c r="D41" s="28"/>
      <c r="E41" s="28"/>
      <c r="F41" s="28"/>
      <c r="G41" s="28"/>
    </row>
    <row r="42" spans="1:7" ht="31.5" x14ac:dyDescent="0.25">
      <c r="A42" s="30" t="s">
        <v>34</v>
      </c>
      <c r="B42" s="28">
        <f>B24*3.14/100</f>
        <v>28664.903000000002</v>
      </c>
      <c r="C42" s="28"/>
      <c r="D42" s="28"/>
      <c r="E42" s="28"/>
      <c r="F42" s="28"/>
      <c r="G42" s="28"/>
    </row>
    <row r="45" spans="1:7" x14ac:dyDescent="0.25">
      <c r="E45" s="31" t="s">
        <v>35</v>
      </c>
    </row>
    <row r="46" spans="1:7" x14ac:dyDescent="0.25">
      <c r="A46" s="32"/>
      <c r="B46" s="32"/>
      <c r="C46" s="32"/>
      <c r="D46" s="33"/>
      <c r="E46" s="34" t="s">
        <v>41</v>
      </c>
      <c r="F46" s="32"/>
      <c r="G46" s="32"/>
    </row>
    <row r="47" spans="1:7" x14ac:dyDescent="0.25">
      <c r="A47" s="32"/>
      <c r="B47" s="32"/>
      <c r="C47" s="32"/>
      <c r="D47" s="33"/>
      <c r="E47" s="46" t="s">
        <v>36</v>
      </c>
      <c r="F47" s="33"/>
      <c r="G47" s="33"/>
    </row>
    <row r="48" spans="1:7" x14ac:dyDescent="0.25">
      <c r="E48" s="35" t="s">
        <v>37</v>
      </c>
      <c r="F48" s="36"/>
      <c r="G48" s="36"/>
    </row>
  </sheetData>
  <mergeCells count="4">
    <mergeCell ref="A11:G11"/>
    <mergeCell ref="A12:G12"/>
    <mergeCell ref="A14:A15"/>
    <mergeCell ref="B14:G14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апрель!Область_печати</vt:lpstr>
      <vt:lpstr>июнь!Область_печати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Фомина Татьяна Ивановна</cp:lastModifiedBy>
  <dcterms:created xsi:type="dcterms:W3CDTF">2019-04-24T14:34:43Z</dcterms:created>
  <dcterms:modified xsi:type="dcterms:W3CDTF">2021-01-25T11:32:55Z</dcterms:modified>
</cp:coreProperties>
</file>