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14" firstSheet="17" activeTab="20"/>
  </bookViews>
  <sheets>
    <sheet name="прил 1 Приборы учета" sheetId="20" r:id="rId1"/>
    <sheet name="прил 1  Передача ЭЭ" sheetId="21" r:id="rId2"/>
    <sheet name="прил 1 Допуск к ПУ" sheetId="22" r:id="rId3"/>
    <sheet name="Прил 7  1. Инф-ция о ТСО" sheetId="23" r:id="rId4"/>
    <sheet name="Прил 7 2. Показатели качест (2" sheetId="24" r:id="rId5"/>
    <sheet name="Прил 7 2.2 Рейтинг структ е (2" sheetId="25" r:id="rId6"/>
    <sheet name="Прил 7 2.3 Мероприятия" sheetId="17" r:id="rId7"/>
    <sheet name="Прил 7 3.1, 3.2, 3.3" sheetId="18" r:id="rId8"/>
    <sheet name="Прил 7 3 ТП" sheetId="6" r:id="rId9"/>
    <sheet name="Прил 7 3.5 Стоим-сть ТП" sheetId="7" r:id="rId10"/>
    <sheet name="Прил 7 4.1 Колич-во обращений" sheetId="8" r:id="rId11"/>
    <sheet name="Прил 7 4.2  Инф-ция об офисах" sheetId="9" r:id="rId12"/>
    <sheet name="Прил 7 4.3  Инф-ция о заочн" sheetId="10" r:id="rId13"/>
    <sheet name="Прил 7 4.4 Категория обращений" sheetId="11" r:id="rId14"/>
    <sheet name="Прил 7 4.5 Допуслуги" sheetId="12" r:id="rId15"/>
    <sheet name="Прил 7 4.6 Мероприятия" sheetId="13" r:id="rId16"/>
    <sheet name="Прил 7 4.7 Опросы потребителей" sheetId="14" r:id="rId17"/>
    <sheet name="Прил 7 4.8 Мероприятия по качес" sheetId="15" r:id="rId18"/>
    <sheet name="Прил 7 4.9 Информация по обраще" sheetId="16" r:id="rId19"/>
    <sheet name="Лист1" sheetId="26" r:id="rId20"/>
    <sheet name="п. 1.4. Износ" sheetId="19" r:id="rId21"/>
  </sheets>
  <definedNames>
    <definedName name="_xlnm.Print_Area" localSheetId="3">'Прил 7  1. Инф-ция о ТСО'!$A$1:$E$19</definedName>
    <definedName name="_xlnm.Print_Area" localSheetId="4">'Прил 7 2. Показатели качест (2'!$A$1:$E$29</definedName>
    <definedName name="_xlnm.Print_Area" localSheetId="5">'Прил 7 2.2 Рейтинг структ е (2'!$A$1:$T$9</definedName>
    <definedName name="_xlnm.Print_Area" localSheetId="8">'Прил 7 3 ТП'!$A$1:$R$19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25" l="1"/>
  <c r="O9" i="25"/>
  <c r="K9" i="25"/>
  <c r="G9" i="25"/>
  <c r="C9" i="25"/>
  <c r="E23" i="24" l="1"/>
  <c r="E18" i="24"/>
  <c r="E13" i="24"/>
  <c r="E8" i="24"/>
  <c r="E18" i="23" l="1"/>
  <c r="E17" i="23"/>
  <c r="E16" i="23"/>
  <c r="E14" i="23"/>
  <c r="E13" i="23"/>
  <c r="E9" i="23"/>
  <c r="E8" i="23"/>
  <c r="I9" i="19" l="1"/>
  <c r="E9" i="19"/>
  <c r="I8" i="19"/>
  <c r="E8" i="19"/>
  <c r="I7" i="19"/>
  <c r="E7" i="19"/>
  <c r="T18" i="8" l="1"/>
  <c r="R9" i="6" l="1"/>
  <c r="R10" i="6"/>
  <c r="R11" i="6"/>
  <c r="R12" i="6"/>
  <c r="R13" i="6"/>
  <c r="R14" i="6"/>
  <c r="R15" i="6"/>
  <c r="R16" i="6"/>
  <c r="R17" i="6"/>
  <c r="R18" i="6"/>
  <c r="R19" i="6"/>
  <c r="R8" i="6"/>
  <c r="U14" i="6"/>
  <c r="T32" i="8" l="1"/>
  <c r="P16" i="8"/>
  <c r="P32" i="8"/>
  <c r="G30" i="8"/>
  <c r="G29" i="8"/>
  <c r="T16" i="8"/>
  <c r="M18" i="8" l="1"/>
  <c r="M27" i="8"/>
  <c r="M29" i="8"/>
  <c r="M30" i="8"/>
  <c r="M31" i="8"/>
  <c r="M33" i="8"/>
  <c r="G27" i="8"/>
  <c r="G32" i="8"/>
  <c r="G33" i="8"/>
  <c r="G18" i="8"/>
  <c r="M16" i="8"/>
  <c r="G16" i="8"/>
  <c r="N19" i="6" l="1"/>
  <c r="N13" i="6"/>
  <c r="K13" i="6"/>
  <c r="H13" i="6"/>
  <c r="E13" i="6"/>
  <c r="N8" i="6"/>
  <c r="H8" i="6"/>
  <c r="K8" i="6"/>
  <c r="E8" i="6"/>
  <c r="T8" i="6"/>
  <c r="T15" i="6"/>
  <c r="S15" i="6"/>
  <c r="T14" i="6"/>
  <c r="S14" i="6"/>
  <c r="T9" i="6"/>
  <c r="S9" i="6"/>
  <c r="S8" i="6"/>
  <c r="E8" i="11"/>
  <c r="U9" i="6" l="1"/>
  <c r="U15" i="6"/>
  <c r="U8" i="6"/>
</calcChain>
</file>

<file path=xl/sharedStrings.xml><?xml version="1.0" encoding="utf-8"?>
<sst xmlns="http://schemas.openxmlformats.org/spreadsheetml/2006/main" count="1117" uniqueCount="373">
  <si>
    <t>Показатель</t>
  </si>
  <si>
    <t>Значение показателя, годы</t>
  </si>
  <si>
    <t>N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</si>
  <si>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</si>
  <si>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</si>
  <si>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</si>
  <si>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</si>
  <si>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</si>
  <si>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</si>
  <si>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</si>
  <si>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</si>
  <si>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</si>
  <si>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</si>
  <si>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</si>
  <si>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</si>
  <si>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</si>
  <si>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</si>
  <si>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</si>
  <si>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</si>
  <si>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</si>
  <si>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</si>
  <si>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</si>
  <si>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</si>
  <si>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</si>
  <si>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</si>
  <si>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</si>
  <si>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</si>
  <si>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</si>
  <si>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</si>
  <si>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</si>
  <si>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</si>
  <si>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</si>
  <si>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</si>
  <si>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</si>
  <si>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</si>
  <si>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</si>
  <si>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</si>
  <si>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</si>
  <si>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t>ВН</t>
  </si>
  <si>
    <t>СН1</t>
  </si>
  <si>
    <t>СН2</t>
  </si>
  <si>
    <t>НН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</si>
  <si>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</si>
  <si>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</si>
  <si>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</si>
  <si>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</si>
  <si>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Динамика изменения показателя,%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</si>
  <si>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</si>
  <si>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t>Всего по сетевой организации</t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</si>
  <si>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</si>
  <si>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t>Объект электросетевого хозяйства</t>
  </si>
  <si>
    <t>Воздушные линии</t>
  </si>
  <si>
    <t>Кабельные линии</t>
  </si>
  <si>
    <t>Трансформаторные подстанции</t>
  </si>
  <si>
    <t>ВН (110 кВ и выше), км</t>
  </si>
  <si>
    <t>СН1 (35 - 60 кВ), км</t>
  </si>
  <si>
    <t>СН2 (1 - 20 кВ), км</t>
  </si>
  <si>
    <t>НН (до 1 кВ), км</t>
  </si>
  <si>
    <t>ВН (110 кВ и выше), шт</t>
  </si>
  <si>
    <t>СН1 (35 - 60 кВ), шт</t>
  </si>
  <si>
    <t>СН2 (1 - 20 кВ), шт</t>
  </si>
  <si>
    <t>НН (до 1 кВ), шт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</si>
  <si>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</si>
  <si>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</si>
  <si>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</si>
  <si>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</si>
  <si>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</si>
  <si>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</si>
  <si>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</si>
  <si>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</si>
  <si>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</si>
  <si>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</si>
  <si>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</si>
  <si>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</si>
  <si>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</si>
  <si>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</si>
  <si>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</si>
  <si>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</si>
  <si>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</si>
  <si>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</si>
  <si>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</si>
  <si>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</si>
  <si>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</si>
  <si>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</si>
  <si>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</si>
  <si>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</si>
  <si>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</si>
  <si>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</si>
  <si>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</si>
  <si>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</si>
  <si>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</si>
  <si>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</si>
  <si>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</si>
  <si>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</si>
  <si>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</si>
  <si>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</si>
  <si>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</si>
  <si>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</si>
  <si>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</si>
  <si>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</si>
  <si>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</si>
  <si>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</si>
  <si>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</si>
  <si>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</si>
  <si>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</si>
  <si>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</si>
  <si>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</si>
  <si>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</si>
  <si>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</si>
  <si>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</si>
  <si>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</si>
  <si>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</si>
  <si>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</si>
  <si>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</si>
  <si>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</si>
  <si>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</si>
  <si>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</si>
  <si>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</si>
  <si>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</si>
  <si>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</si>
  <si>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</si>
  <si>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</si>
  <si>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</si>
  <si>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</si>
  <si>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</si>
  <si>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</si>
  <si>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</si>
  <si>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</si>
  <si>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</si>
  <si>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</si>
  <si>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</si>
  <si>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</si>
  <si>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</si>
  <si>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</si>
  <si>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</si>
  <si>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</si>
  <si>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</si>
  <si>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</si>
  <si>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</si>
  <si>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</si>
  <si>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</si>
  <si>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</si>
  <si>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</si>
  <si>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</si>
  <si>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</si>
  <si>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</si>
  <si>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</si>
  <si>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</si>
  <si>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</si>
  <si>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</si>
  <si>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</si>
  <si>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</si>
  <si>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</si>
  <si>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</si>
  <si>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</si>
  <si>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</si>
  <si>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</si>
  <si>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</si>
  <si>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</si>
  <si>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</si>
  <si>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</si>
  <si>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</si>
  <si>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</si>
  <si>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</si>
  <si>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</si>
  <si>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</si>
  <si>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</si>
  <si>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</si>
  <si>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</si>
  <si>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</si>
  <si>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</si>
  <si>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</si>
  <si>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</si>
  <si>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</si>
  <si>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</si>
  <si>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</si>
  <si>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</si>
  <si>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</si>
  <si>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</si>
  <si>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</si>
  <si>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</si>
  <si>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</si>
  <si>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</si>
  <si>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</si>
  <si>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</si>
  <si>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</si>
  <si>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</si>
  <si>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</si>
  <si>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</si>
  <si>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</si>
  <si>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</si>
  <si>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</si>
  <si>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</si>
  <si>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</si>
  <si>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</si>
  <si>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</si>
  <si>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</si>
  <si>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</si>
  <si>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</si>
  <si>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</si>
  <si>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</si>
  <si>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</si>
  <si>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</si>
  <si>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</si>
  <si>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</si>
  <si>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</si>
  <si>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</si>
  <si>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</si>
  <si>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</si>
  <si>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</si>
  <si>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</si>
  <si>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</si>
  <si>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ЦОПУ</t>
  </si>
  <si>
    <t>1.Прием выдача документов по ТП; 2. Консультация устн.; 3.Оформление услуг согласно перечню</t>
  </si>
  <si>
    <t>г.Москва, Мукомольный пр-д, д. 2 А</t>
  </si>
  <si>
    <t xml:space="preserve">г. Королев, ул. Гагарина, д. 10 А, пом. 011 </t>
  </si>
  <si>
    <t>г. Лобня, ул. Промышленная, д. 1 А</t>
  </si>
  <si>
    <t>9:00-18:00</t>
  </si>
  <si>
    <t xml:space="preserve"> 8:00-17:00 </t>
  </si>
  <si>
    <t>8:00-17:00</t>
  </si>
  <si>
    <t>прочее (отключение/включение ээ)</t>
  </si>
  <si>
    <t>63</t>
  </si>
  <si>
    <t>187</t>
  </si>
  <si>
    <t>958</t>
  </si>
  <si>
    <t>143</t>
  </si>
  <si>
    <t>8(495)516-04-90;           8(495)516-79-14;               8(495)516-79-11 zayavka_tp@mskenergo.ru info@mskenergo.ru</t>
  </si>
  <si>
    <t>8(495)516-04-90;           8(495)516-79-14;               8(495)516-79-11;           8(495)577-37-36 zayavka_tp@mskenergo.ru info@mskenergo.ru</t>
  </si>
  <si>
    <t>8(495)516-04-90; 8(495)516-79-14;          8(495)516-79-11; 8(495)577-37-36</t>
  </si>
  <si>
    <t>214</t>
  </si>
  <si>
    <t>900</t>
  </si>
  <si>
    <t>прочее (переоформление документов ТП)</t>
  </si>
  <si>
    <t>41</t>
  </si>
  <si>
    <t>152</t>
  </si>
  <si>
    <t>нет</t>
  </si>
  <si>
    <t>да</t>
  </si>
  <si>
    <t>№ П/П</t>
  </si>
  <si>
    <t>Мероприятия, направленные на работу с социально уязвимыми группами населения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</si>
  <si>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</si>
  <si>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</si>
  <si>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</si>
  <si>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</si>
  <si>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Клиенты удовлетворены</t>
  </si>
  <si>
    <t>Внутренняя оснащенность клиентского отдела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</si>
  <si>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</si>
  <si>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</si>
  <si>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</si>
  <si>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</si>
  <si>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</si>
  <si>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</si>
  <si>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</si>
  <si>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</si>
  <si>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</si>
  <si>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</si>
  <si>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</si>
  <si>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</si>
  <si>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</si>
  <si>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</si>
  <si>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</si>
  <si>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</si>
  <si>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</si>
  <si>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</si>
  <si>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Повышение информативности потребителей о компании и ее услугах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</si>
  <si>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</si>
  <si>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</si>
  <si>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</si>
  <si>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</si>
  <si>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клиентских отделов АО "МСК Энерго" г. Королева и г. Лобня обеспечен в полном объеме (в том числе для категории лиц с ограниченными возможностями).</t>
  </si>
  <si>
    <t>Клиентские отделы АО "МСК Энерго" г. Королева и г. Лобня оборудованы дополнительными комфортабельными местами ожидания.</t>
  </si>
  <si>
    <t>Л-00001</t>
  </si>
  <si>
    <t>М-00007</t>
  </si>
  <si>
    <t>Л-00087</t>
  </si>
  <si>
    <t>К-01346</t>
  </si>
  <si>
    <t xml:space="preserve"> 16:53:38</t>
  </si>
  <si>
    <t>Л-01469</t>
  </si>
  <si>
    <t>К-02842</t>
  </si>
  <si>
    <t xml:space="preserve"> 15:38:41</t>
  </si>
  <si>
    <t>М-03218</t>
  </si>
  <si>
    <t>Л-08602</t>
  </si>
  <si>
    <t>Л-22992</t>
  </si>
  <si>
    <t>К-09857</t>
  </si>
  <si>
    <t>М-09736</t>
  </si>
  <si>
    <t>Л-10461</t>
  </si>
  <si>
    <t>К-11063</t>
  </si>
  <si>
    <t>М-11913</t>
  </si>
  <si>
    <t xml:space="preserve"> 10:04:16</t>
  </si>
  <si>
    <t>К-12133</t>
  </si>
  <si>
    <t>Л-12723</t>
  </si>
  <si>
    <t>М-12834</t>
  </si>
  <si>
    <t>Л-14861</t>
  </si>
  <si>
    <t>Л-15136</t>
  </si>
  <si>
    <t xml:space="preserve"> 16:05:45</t>
  </si>
  <si>
    <t>М-17131</t>
  </si>
  <si>
    <t>Адаптирование клиентских офисов для групп с ограниченными возможностями</t>
  </si>
  <si>
    <t>Организация стендов с образцами заполненных заявок на выполнение услуг в клиентких отделах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</si>
  <si>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</si>
  <si>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</si>
  <si>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</si>
  <si>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</si>
  <si>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№ пп</t>
  </si>
  <si>
    <t>Наименование мероприятия</t>
  </si>
  <si>
    <t>актулизация сайта организации в соответствии с нововведеями в законодательстве РФ</t>
  </si>
  <si>
    <t>повышение квалификация персонала.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</si>
  <si>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</si>
  <si>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оптимизация обработок заявок по ТП, консультирование по возникшим вопросам</t>
  </si>
  <si>
    <t>4.3. Информация о заочном обслуживании потребителей посредством телефонной связи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</si>
  <si>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</si>
  <si>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4.8. Мероприятия, выполняемые сетевой организацией в целях повышения качества обслуживания потребителей</t>
  </si>
  <si>
    <t>Информация об износе ОС</t>
  </si>
  <si>
    <t xml:space="preserve">          Акционерное общество "МСК Энергосеть" (АО"МСК Энерго") за 2021 год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</si>
  <si>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</si>
  <si>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</si>
  <si>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</si>
  <si>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</si>
  <si>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первонач ст-ть</t>
  </si>
  <si>
    <t>увеличение</t>
  </si>
  <si>
    <t>остаточная ст-ть</t>
  </si>
  <si>
    <t>Здания</t>
  </si>
  <si>
    <t>Сооружения</t>
  </si>
  <si>
    <t>Машины и оборудование (кроме офисного)</t>
  </si>
  <si>
    <t xml:space="preserve">УСТАНОВКА, ЗАМЕНА и (или) ЭКСПЛУАТАЦИИ ПРИБОРОВ УЧЕТА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</si>
  <si>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</si>
  <si>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Плата не взимается.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</si>
  <si>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</si>
  <si>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</si>
  <si>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</si>
  <si>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</si>
  <si>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</si>
  <si>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</si>
  <si>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</si>
  <si>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</si>
  <si>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</si>
  <si>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</si>
  <si>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</si>
  <si>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</si>
  <si>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</si>
  <si>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</si>
  <si>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</si>
  <si>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</si>
  <si>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</si>
  <si>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</si>
  <si>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</si>
  <si>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</si>
  <si>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</si>
  <si>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</si>
  <si>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</si>
  <si>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</si>
  <si>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</si>
  <si>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за предоставление услуги плата не взимается. 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</si>
  <si>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</si>
  <si>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</si>
  <si>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</si>
  <si>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</si>
  <si>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</si>
  <si>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</si>
  <si>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</si>
  <si>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</si>
  <si>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</si>
  <si>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</si>
  <si>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</si>
  <si>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</si>
  <si>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</si>
  <si>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</si>
  <si>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</si>
  <si>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</si>
  <si>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</si>
  <si>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</si>
  <si>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</si>
  <si>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</si>
  <si>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</si>
  <si>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2021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</si>
  <si>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 xml:space="preserve">Акционерное общество "МСК Энергосеть" (АО"МСК Энерго") за 2021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</si>
  <si>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2022 </t>
    </r>
    <r>
      <rPr>
        <sz val="11"/>
        <color theme="1"/>
        <rFont val="Calibri"/>
        <family val="2"/>
        <scheme val="minor"/>
      </rPr>
      <t xml:space="preserve">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</si>
  <si>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1. Выполнение планово-предупредительных ремонтов согласно утвержденным графикам.  
 2. Замена устаревших элементов электросетевого хозяйства на новые.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</si>
</sst>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/>
    <xf numFmtId="0" fontId="30" fillId="0" borderId="0"/>
  </cellStyleXfs>
  <cellXfs count="229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1" fillId="0" borderId="0" xfId="2" applyAlignment="1">
      <alignment horizontal="justify" vertical="center"/>
    </xf>
    <xf numFmtId="0" fontId="10" fillId="0" borderId="0" xfId="3" applyFill="1" applyBorder="1"/>
    <xf numFmtId="0" fontId="10" fillId="0" borderId="0" xfId="3" applyFill="1"/>
    <xf numFmtId="0" fontId="22" fillId="0" borderId="0" xfId="3" applyFont="1" applyFill="1" applyBorder="1" applyAlignment="1"/>
    <xf numFmtId="0" fontId="22" fillId="0" borderId="1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textRotation="90"/>
    </xf>
    <xf numFmtId="0" fontId="24" fillId="0" borderId="1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/>
    </xf>
    <xf numFmtId="3" fontId="25" fillId="0" borderId="1" xfId="3" applyNumberFormat="1" applyFont="1" applyFill="1" applyBorder="1" applyAlignment="1">
      <alignment horizontal="center" vertical="center" wrapText="1"/>
    </xf>
    <xf numFmtId="9" fontId="25" fillId="0" borderId="1" xfId="3" applyNumberFormat="1" applyFont="1" applyFill="1" applyBorder="1" applyAlignment="1">
      <alignment horizontal="center" vertical="center" wrapText="1"/>
    </xf>
    <xf numFmtId="3" fontId="26" fillId="0" borderId="0" xfId="3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10" fillId="0" borderId="0" xfId="3"/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justify" vertical="center" wrapText="1"/>
    </xf>
    <xf numFmtId="16" fontId="10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justify" vertical="center" wrapText="1"/>
    </xf>
    <xf numFmtId="0" fontId="21" fillId="0" borderId="0" xfId="2" applyAlignment="1">
      <alignment horizontal="left"/>
    </xf>
    <xf numFmtId="9" fontId="25" fillId="0" borderId="0" xfId="3" applyNumberFormat="1" applyFont="1" applyFill="1" applyBorder="1" applyAlignment="1">
      <alignment horizontal="center" vertical="center" wrapText="1"/>
    </xf>
    <xf numFmtId="3" fontId="28" fillId="0" borderId="1" xfId="3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vertical="center" wrapText="1"/>
    </xf>
    <xf numFmtId="10" fontId="10" fillId="0" borderId="1" xfId="0" applyNumberFormat="1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13" xfId="0" applyBorder="1"/>
    <xf numFmtId="21" fontId="0" fillId="0" borderId="13" xfId="0" applyNumberFormat="1" applyBorder="1"/>
    <xf numFmtId="14" fontId="0" fillId="0" borderId="13" xfId="0" applyNumberFormat="1" applyBorder="1"/>
    <xf numFmtId="0" fontId="0" fillId="0" borderId="13" xfId="0" applyBorder="1" applyAlignment="1">
      <alignment horizontal="center" vertical="center"/>
    </xf>
    <xf numFmtId="0" fontId="11" fillId="0" borderId="13" xfId="0" applyFont="1" applyBorder="1"/>
    <xf numFmtId="49" fontId="0" fillId="0" borderId="1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11" fillId="0" borderId="1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0" fillId="0" borderId="23" xfId="0" applyBorder="1"/>
    <xf numFmtId="0" fontId="10" fillId="0" borderId="26" xfId="0" applyFont="1" applyBorder="1" applyAlignment="1">
      <alignment horizontal="center" vertical="center" wrapText="1"/>
    </xf>
    <xf numFmtId="22" fontId="0" fillId="0" borderId="13" xfId="0" applyNumberFormat="1" applyBorder="1"/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4" fillId="0" borderId="6" xfId="3" applyFont="1" applyFill="1" applyBorder="1" applyAlignment="1">
      <alignment horizontal="center" vertical="center"/>
    </xf>
    <xf numFmtId="0" fontId="22" fillId="0" borderId="30" xfId="3" applyFont="1" applyBorder="1" applyAlignment="1">
      <alignment horizontal="center" vertical="center" wrapText="1"/>
    </xf>
    <xf numFmtId="0" fontId="22" fillId="0" borderId="30" xfId="3" applyFont="1" applyFill="1" applyBorder="1" applyAlignment="1">
      <alignment horizontal="center" vertical="center" wrapText="1"/>
    </xf>
    <xf numFmtId="16" fontId="22" fillId="0" borderId="30" xfId="3" applyNumberFormat="1" applyFont="1" applyFill="1" applyBorder="1" applyAlignment="1">
      <alignment horizontal="center" vertical="center" wrapText="1"/>
    </xf>
    <xf numFmtId="0" fontId="22" fillId="0" borderId="31" xfId="3" applyFont="1" applyBorder="1" applyAlignment="1">
      <alignment horizontal="center" vertical="center" wrapText="1"/>
    </xf>
    <xf numFmtId="0" fontId="24" fillId="0" borderId="20" xfId="3" applyFont="1" applyFill="1" applyBorder="1" applyAlignment="1">
      <alignment horizontal="center" vertical="center"/>
    </xf>
    <xf numFmtId="0" fontId="24" fillId="0" borderId="21" xfId="3" applyFont="1" applyFill="1" applyBorder="1" applyAlignment="1">
      <alignment horizontal="center" vertical="center"/>
    </xf>
    <xf numFmtId="0" fontId="22" fillId="0" borderId="20" xfId="3" applyFont="1" applyBorder="1" applyAlignment="1">
      <alignment horizontal="left" vertical="center" wrapText="1"/>
    </xf>
    <xf numFmtId="3" fontId="25" fillId="0" borderId="21" xfId="3" applyNumberFormat="1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left" vertical="center" wrapText="1"/>
    </xf>
    <xf numFmtId="0" fontId="22" fillId="0" borderId="22" xfId="3" applyFont="1" applyBorder="1" applyAlignment="1">
      <alignment horizontal="left" vertical="center" wrapText="1"/>
    </xf>
    <xf numFmtId="3" fontId="25" fillId="0" borderId="3" xfId="3" applyNumberFormat="1" applyFont="1" applyFill="1" applyBorder="1" applyAlignment="1">
      <alignment horizontal="center" vertical="center" wrapText="1"/>
    </xf>
    <xf numFmtId="9" fontId="25" fillId="0" borderId="3" xfId="3" applyNumberFormat="1" applyFont="1" applyFill="1" applyBorder="1" applyAlignment="1">
      <alignment horizontal="center" vertical="center" wrapText="1"/>
    </xf>
    <xf numFmtId="3" fontId="25" fillId="0" borderId="32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49" fontId="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0" xfId="0" applyNumberForma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4" xfId="0" applyNumberFormat="1" applyBorder="1" applyAlignment="1">
      <alignment horizontal="center" vertical="center"/>
    </xf>
    <xf numFmtId="40" fontId="31" fillId="2" borderId="33" xfId="4" applyNumberFormat="1" applyFont="1" applyFill="1" applyBorder="1" applyAlignment="1">
      <alignment horizontal="right" vertical="top"/>
    </xf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2" fontId="0" fillId="0" borderId="0" xfId="0" applyNumberFormat="1"/>
    <xf numFmtId="10" fontId="0" fillId="0" borderId="34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2" applyAlignment="1">
      <alignment horizontal="justify" vertical="center" wrapText="1"/>
    </xf>
    <xf numFmtId="0" fontId="3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2" fillId="0" borderId="17" xfId="3" applyFont="1" applyFill="1" applyBorder="1" applyAlignment="1">
      <alignment horizontal="center" vertical="center"/>
    </xf>
    <xf numFmtId="0" fontId="22" fillId="0" borderId="20" xfId="3" applyFont="1" applyFill="1" applyBorder="1" applyAlignment="1">
      <alignment horizontal="center" vertical="center"/>
    </xf>
    <xf numFmtId="0" fontId="22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 wrapText="1"/>
    </xf>
    <xf numFmtId="0" fontId="23" fillId="0" borderId="2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29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</cellXfs>
  <cellStyles count="5">
    <cellStyle name="Гиперссылка" xfId="2" builtinId="8"/>
    <cellStyle name="Обычный" xfId="0" builtinId="0"/>
    <cellStyle name="Обычный 2" xfId="3"/>
    <cellStyle name="Обычный_МО" xfId="4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22" zoomScale="90" zoomScaleNormal="90" workbookViewId="0">
      <selection activeCell="E23" sqref="E23:H23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118" t="s">
        <v>68</v>
      </c>
    </row>
    <row r="3" spans="4:8" x14ac:dyDescent="0.25">
      <c r="H3" s="118" t="s">
        <v>69</v>
      </c>
    </row>
    <row r="4" spans="4:8" x14ac:dyDescent="0.25">
      <c r="H4" s="118" t="s">
        <v>70</v>
      </c>
    </row>
    <row r="5" spans="4:8" x14ac:dyDescent="0.25">
      <c r="H5" s="118" t="s">
        <v>71</v>
      </c>
    </row>
    <row r="6" spans="4:8" x14ac:dyDescent="0.25">
      <c r="H6" s="119"/>
    </row>
    <row r="7" spans="4:8" x14ac:dyDescent="0.25">
      <c r="D7" s="16" t="s">
        <v>72</v>
      </c>
      <c r="H7" s="16"/>
    </row>
    <row r="8" spans="4:8" x14ac:dyDescent="0.25">
      <c r="D8" s="120" t="s">
        <v>319</v>
      </c>
      <c r="H8" s="16"/>
    </row>
    <row r="9" spans="4:8" x14ac:dyDescent="0.25">
      <c r="D9" s="16" t="s">
        <v>73</v>
      </c>
      <c r="H9" s="16"/>
    </row>
    <row r="10" spans="4:8" x14ac:dyDescent="0.25">
      <c r="D10" s="16"/>
      <c r="H10" s="16"/>
    </row>
    <row r="11" spans="4:8" ht="45" x14ac:dyDescent="0.25">
      <c r="D11" s="121" t="s">
        <v>320</v>
      </c>
      <c r="H11" s="18"/>
    </row>
    <row r="12" spans="4:8" ht="27" x14ac:dyDescent="0.25">
      <c r="D12" s="16" t="s">
        <v>74</v>
      </c>
      <c r="H12" s="16"/>
    </row>
    <row r="13" spans="4:8" x14ac:dyDescent="0.25">
      <c r="D13" s="122" t="s">
        <v>321</v>
      </c>
      <c r="H13" s="16"/>
    </row>
    <row r="14" spans="4:8" ht="30" x14ac:dyDescent="0.25">
      <c r="D14" s="18" t="s">
        <v>322</v>
      </c>
      <c r="H14" s="18"/>
    </row>
    <row r="15" spans="4:8" ht="27" x14ac:dyDescent="0.25">
      <c r="D15" s="16" t="s">
        <v>323</v>
      </c>
      <c r="H15" s="16"/>
    </row>
    <row r="16" spans="4:8" x14ac:dyDescent="0.25">
      <c r="D16" s="16" t="s">
        <v>324</v>
      </c>
      <c r="H16" s="16"/>
    </row>
    <row r="17" spans="3:8" x14ac:dyDescent="0.25">
      <c r="D17" s="16"/>
      <c r="H17" s="16"/>
    </row>
    <row r="18" spans="3:8" x14ac:dyDescent="0.25">
      <c r="D18" s="16" t="s">
        <v>75</v>
      </c>
      <c r="H18" s="16"/>
    </row>
    <row r="19" spans="3:8" ht="15.75" thickBot="1" x14ac:dyDescent="0.3"/>
    <row r="20" spans="3:8" ht="30.75" thickBot="1" x14ac:dyDescent="0.3">
      <c r="C20" s="123" t="s">
        <v>62</v>
      </c>
      <c r="D20" s="124" t="s">
        <v>63</v>
      </c>
      <c r="E20" s="124" t="s">
        <v>64</v>
      </c>
      <c r="F20" s="124" t="s">
        <v>65</v>
      </c>
      <c r="G20" s="124" t="s">
        <v>66</v>
      </c>
      <c r="H20" s="124" t="s">
        <v>67</v>
      </c>
    </row>
    <row r="21" spans="3:8" ht="304.5" customHeight="1" thickBot="1" x14ac:dyDescent="0.3">
      <c r="C21" s="125">
        <v>1</v>
      </c>
      <c r="D21" s="126" t="s">
        <v>325</v>
      </c>
      <c r="E21" s="126" t="s">
        <v>326</v>
      </c>
      <c r="F21" s="126" t="s">
        <v>327</v>
      </c>
      <c r="G21" s="126" t="s">
        <v>328</v>
      </c>
      <c r="H21" s="126" t="s">
        <v>329</v>
      </c>
    </row>
    <row r="22" spans="3:8" ht="213" customHeight="1" thickBot="1" x14ac:dyDescent="0.3">
      <c r="C22" s="125">
        <v>2</v>
      </c>
      <c r="D22" s="126" t="s">
        <v>330</v>
      </c>
      <c r="E22" s="126" t="s">
        <v>331</v>
      </c>
      <c r="F22" s="126" t="s">
        <v>332</v>
      </c>
      <c r="G22" s="126" t="s">
        <v>333</v>
      </c>
      <c r="H22" s="126" t="s">
        <v>334</v>
      </c>
    </row>
    <row r="23" spans="3:8" ht="301.5" customHeight="1" thickBot="1" x14ac:dyDescent="0.3">
      <c r="C23" s="125">
        <v>3</v>
      </c>
      <c r="D23" s="126" t="s">
        <v>335</v>
      </c>
      <c r="E23" s="126" t="s">
        <v>336</v>
      </c>
      <c r="F23" s="126" t="s">
        <v>337</v>
      </c>
      <c r="G23" s="126" t="s">
        <v>338</v>
      </c>
      <c r="H23" s="126" t="s">
        <v>339</v>
      </c>
    </row>
    <row r="24" spans="3:8" ht="180.75" thickBot="1" x14ac:dyDescent="0.3">
      <c r="C24" s="125">
        <v>4</v>
      </c>
      <c r="D24" s="126" t="s">
        <v>340</v>
      </c>
      <c r="E24" s="126" t="s">
        <v>341</v>
      </c>
      <c r="F24" s="126" t="s">
        <v>342</v>
      </c>
      <c r="G24" s="126" t="s">
        <v>343</v>
      </c>
      <c r="H24" s="126" t="s">
        <v>344</v>
      </c>
    </row>
    <row r="25" spans="3:8" x14ac:dyDescent="0.25">
      <c r="D25" t="s">
        <v>345</v>
      </c>
      <c r="E25" t="s">
        <v>345</v>
      </c>
      <c r="H25" t="s">
        <v>345</v>
      </c>
    </row>
    <row r="26" spans="3:8" x14ac:dyDescent="0.25">
      <c r="H26" t="s">
        <v>345</v>
      </c>
    </row>
    <row r="27" spans="3:8" ht="45" x14ac:dyDescent="0.25">
      <c r="D27" s="121" t="s">
        <v>346</v>
      </c>
    </row>
    <row r="28" spans="3:8" x14ac:dyDescent="0.25">
      <c r="D28" s="127"/>
    </row>
    <row r="29" spans="3:8" x14ac:dyDescent="0.25">
      <c r="D29" s="127" t="s">
        <v>76</v>
      </c>
    </row>
    <row r="30" spans="3:8" x14ac:dyDescent="0.25">
      <c r="D30" s="127" t="s">
        <v>77</v>
      </c>
    </row>
    <row r="31" spans="3:8" ht="45" x14ac:dyDescent="0.25">
      <c r="D31" s="127" t="s">
        <v>78</v>
      </c>
    </row>
    <row r="32" spans="3:8" ht="75" x14ac:dyDescent="0.25">
      <c r="D32" s="127" t="s">
        <v>79</v>
      </c>
    </row>
    <row r="33" spans="4:4" x14ac:dyDescent="0.25">
      <c r="D33" s="127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22" zoomScaleNormal="100" workbookViewId="0">
      <selection activeCell="PAR41" sqref="PAR41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118" t="s">
        <v>68</v>
      </c>
    </row>
    <row r="3" spans="4:8" x14ac:dyDescent="0.25">
      <c r="H3" s="118" t="s">
        <v>69</v>
      </c>
    </row>
    <row r="4" spans="4:8" x14ac:dyDescent="0.25">
      <c r="H4" s="118" t="s">
        <v>70</v>
      </c>
    </row>
    <row r="5" spans="4:8" x14ac:dyDescent="0.25">
      <c r="H5" s="118" t="s">
        <v>71</v>
      </c>
    </row>
    <row r="6" spans="4:8" x14ac:dyDescent="0.25">
      <c r="H6" s="119"/>
    </row>
    <row r="7" spans="4:8" x14ac:dyDescent="0.25">
      <c r="D7" s="16" t="s">
        <v>72</v>
      </c>
      <c r="H7" s="16"/>
    </row>
    <row r="8" spans="4:8" x14ac:dyDescent="0.25">
      <c r="D8" s="120" t="s">
        <v>319</v>
      </c>
      <c r="H8" s="16"/>
    </row>
    <row r="9" spans="4:8" x14ac:dyDescent="0.25">
      <c r="D9" s="16" t="s">
        <v>73</v>
      </c>
      <c r="H9" s="16"/>
    </row>
    <row r="10" spans="4:8" x14ac:dyDescent="0.25">
      <c r="D10" s="16"/>
      <c r="H10" s="16"/>
    </row>
    <row r="11" spans="4:8" ht="45" x14ac:dyDescent="0.25">
      <c r="D11" s="121" t="s">
        <v>320</v>
      </c>
      <c r="H11" s="18"/>
    </row>
    <row r="12" spans="4:8" ht="27" x14ac:dyDescent="0.25">
      <c r="D12" s="16" t="s">
        <v>74</v>
      </c>
      <c r="H12" s="16"/>
    </row>
    <row r="13" spans="4:8" x14ac:dyDescent="0.25">
      <c r="D13" s="122" t="s">
        <v>347</v>
      </c>
      <c r="H13" s="16"/>
    </row>
    <row r="14" spans="4:8" ht="45" x14ac:dyDescent="0.25">
      <c r="D14" s="18" t="s">
        <v>348</v>
      </c>
      <c r="H14" s="18"/>
    </row>
    <row r="15" spans="4:8" ht="54" x14ac:dyDescent="0.25">
      <c r="D15" s="16" t="s">
        <v>349</v>
      </c>
      <c r="H15" s="16"/>
    </row>
    <row r="16" spans="4:8" ht="27" x14ac:dyDescent="0.25">
      <c r="D16" s="16" t="s">
        <v>350</v>
      </c>
      <c r="H16" s="16"/>
    </row>
    <row r="17" spans="3:8" x14ac:dyDescent="0.25">
      <c r="D17" s="16"/>
      <c r="H17" s="16"/>
    </row>
    <row r="18" spans="3:8" x14ac:dyDescent="0.25">
      <c r="D18" s="16" t="s">
        <v>75</v>
      </c>
      <c r="H18" s="16"/>
    </row>
    <row r="19" spans="3:8" ht="15.75" thickBot="1" x14ac:dyDescent="0.3"/>
    <row r="20" spans="3:8" ht="30.75" thickBot="1" x14ac:dyDescent="0.3">
      <c r="C20" s="123" t="s">
        <v>62</v>
      </c>
      <c r="D20" s="124" t="s">
        <v>63</v>
      </c>
      <c r="E20" s="124" t="s">
        <v>64</v>
      </c>
      <c r="F20" s="124" t="s">
        <v>65</v>
      </c>
      <c r="G20" s="124" t="s">
        <v>66</v>
      </c>
      <c r="H20" s="124" t="s">
        <v>67</v>
      </c>
    </row>
    <row r="21" spans="3:8" ht="222.75" customHeight="1" thickBot="1" x14ac:dyDescent="0.3">
      <c r="C21" s="125">
        <v>1</v>
      </c>
      <c r="D21" s="128"/>
      <c r="E21" s="128"/>
      <c r="F21" s="128"/>
      <c r="G21" s="128"/>
      <c r="H21" s="128"/>
    </row>
    <row r="22" spans="3:8" ht="276" customHeight="1" thickBot="1" x14ac:dyDescent="0.3">
      <c r="C22" s="125">
        <v>2</v>
      </c>
      <c r="D22" s="128"/>
      <c r="E22" s="128"/>
      <c r="F22" s="128"/>
      <c r="G22" s="128"/>
      <c r="H22" s="128"/>
    </row>
    <row r="23" spans="3:8" ht="81" customHeight="1" thickBot="1" x14ac:dyDescent="0.3">
      <c r="C23" s="125">
        <v>3</v>
      </c>
      <c r="D23" s="128"/>
      <c r="E23" s="128"/>
      <c r="F23" s="128"/>
      <c r="G23" s="128"/>
      <c r="H23" s="128"/>
    </row>
    <row r="25" spans="3:8" x14ac:dyDescent="0.25">
      <c r="H25" t="s">
        <v>345</v>
      </c>
    </row>
    <row r="26" spans="3:8" ht="45" x14ac:dyDescent="0.25">
      <c r="D26" s="121" t="s">
        <v>346</v>
      </c>
    </row>
    <row r="27" spans="3:8" x14ac:dyDescent="0.25">
      <c r="D27" s="127"/>
    </row>
    <row r="28" spans="3:8" x14ac:dyDescent="0.25">
      <c r="D28" s="127" t="s">
        <v>76</v>
      </c>
    </row>
    <row r="29" spans="3:8" x14ac:dyDescent="0.25">
      <c r="D29" s="127" t="s">
        <v>77</v>
      </c>
    </row>
    <row r="30" spans="3:8" ht="45" x14ac:dyDescent="0.25">
      <c r="D30" s="127" t="s">
        <v>78</v>
      </c>
    </row>
    <row r="31" spans="3:8" ht="75" x14ac:dyDescent="0.25">
      <c r="D31" s="127" t="s">
        <v>79</v>
      </c>
    </row>
    <row r="32" spans="3:8" x14ac:dyDescent="0.25">
      <c r="D32" s="127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4" zoomScale="90" zoomScaleNormal="90" workbookViewId="0">
      <selection activeCell="L23" sqref="L23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28" customWidth="1"/>
  </cols>
  <sheetData>
    <row r="2" spans="4:8" x14ac:dyDescent="0.25">
      <c r="H2" s="118" t="s">
        <v>68</v>
      </c>
    </row>
    <row r="3" spans="4:8" x14ac:dyDescent="0.25">
      <c r="H3" s="118" t="s">
        <v>69</v>
      </c>
    </row>
    <row r="4" spans="4:8" x14ac:dyDescent="0.25">
      <c r="H4" s="118" t="s">
        <v>70</v>
      </c>
    </row>
    <row r="5" spans="4:8" x14ac:dyDescent="0.25">
      <c r="H5" s="118" t="s">
        <v>71</v>
      </c>
    </row>
    <row r="6" spans="4:8" x14ac:dyDescent="0.25">
      <c r="H6" s="119"/>
    </row>
    <row r="7" spans="4:8" x14ac:dyDescent="0.25">
      <c r="D7" s="16" t="s">
        <v>72</v>
      </c>
      <c r="H7" s="16"/>
    </row>
    <row r="8" spans="4:8" x14ac:dyDescent="0.25">
      <c r="D8" s="120" t="s">
        <v>319</v>
      </c>
      <c r="H8" s="16"/>
    </row>
    <row r="9" spans="4:8" x14ac:dyDescent="0.25">
      <c r="D9" s="16" t="s">
        <v>73</v>
      </c>
      <c r="H9" s="16"/>
    </row>
    <row r="10" spans="4:8" x14ac:dyDescent="0.25">
      <c r="D10" s="16"/>
      <c r="H10" s="16"/>
    </row>
    <row r="11" spans="4:8" ht="45" x14ac:dyDescent="0.25">
      <c r="D11" s="121" t="s">
        <v>320</v>
      </c>
      <c r="H11" s="18"/>
    </row>
    <row r="12" spans="4:8" ht="27" x14ac:dyDescent="0.25">
      <c r="D12" s="16" t="s">
        <v>74</v>
      </c>
      <c r="H12" s="16"/>
    </row>
    <row r="13" spans="4:8" x14ac:dyDescent="0.25">
      <c r="D13" s="122" t="s">
        <v>321</v>
      </c>
      <c r="H13" s="16"/>
    </row>
    <row r="14" spans="4:8" ht="60" x14ac:dyDescent="0.25">
      <c r="D14" s="18" t="s">
        <v>351</v>
      </c>
      <c r="H14" s="18"/>
    </row>
    <row r="15" spans="4:8" ht="40.5" x14ac:dyDescent="0.25">
      <c r="D15" s="16" t="s">
        <v>352</v>
      </c>
      <c r="H15" s="16"/>
    </row>
    <row r="16" spans="4:8" ht="27" x14ac:dyDescent="0.25">
      <c r="D16" s="16" t="s">
        <v>353</v>
      </c>
      <c r="H16" s="16"/>
    </row>
    <row r="17" spans="3:8" x14ac:dyDescent="0.25">
      <c r="D17" s="16"/>
      <c r="H17" s="16"/>
    </row>
    <row r="18" spans="3:8" x14ac:dyDescent="0.25">
      <c r="D18" s="16" t="s">
        <v>75</v>
      </c>
      <c r="H18" s="16"/>
    </row>
    <row r="19" spans="3:8" ht="15.75" thickBot="1" x14ac:dyDescent="0.3"/>
    <row r="20" spans="3:8" ht="30.75" thickBot="1" x14ac:dyDescent="0.3">
      <c r="C20" s="123" t="s">
        <v>62</v>
      </c>
      <c r="D20" s="124" t="s">
        <v>63</v>
      </c>
      <c r="E20" s="124" t="s">
        <v>64</v>
      </c>
      <c r="F20" s="124" t="s">
        <v>65</v>
      </c>
      <c r="G20" s="124" t="s">
        <v>66</v>
      </c>
      <c r="H20" s="124" t="s">
        <v>67</v>
      </c>
    </row>
    <row r="21" spans="3:8" ht="222" customHeight="1" thickBot="1" x14ac:dyDescent="0.3">
      <c r="C21" s="125">
        <v>1</v>
      </c>
      <c r="D21" s="128" t="s">
        <v>354</v>
      </c>
      <c r="E21" s="128" t="s">
        <v>355</v>
      </c>
      <c r="F21" s="128" t="s">
        <v>356</v>
      </c>
      <c r="G21" s="128" t="s">
        <v>357</v>
      </c>
      <c r="H21" s="128" t="s">
        <v>358</v>
      </c>
    </row>
    <row r="22" spans="3:8" ht="213" customHeight="1" thickBot="1" x14ac:dyDescent="0.3">
      <c r="C22" s="125">
        <v>2</v>
      </c>
      <c r="D22" s="128" t="s">
        <v>359</v>
      </c>
      <c r="E22" s="128" t="s">
        <v>360</v>
      </c>
      <c r="F22" s="128" t="s">
        <v>361</v>
      </c>
      <c r="G22" s="128" t="s">
        <v>362</v>
      </c>
      <c r="H22" s="128" t="s">
        <v>363</v>
      </c>
    </row>
    <row r="23" spans="3:8" ht="301.5" customHeight="1" thickBot="1" x14ac:dyDescent="0.3">
      <c r="C23" s="125">
        <v>3</v>
      </c>
      <c r="D23" s="128" t="s">
        <v>364</v>
      </c>
      <c r="E23" s="128" t="s">
        <v>365</v>
      </c>
      <c r="F23" s="128" t="s">
        <v>366</v>
      </c>
      <c r="G23" s="128" t="s">
        <v>367</v>
      </c>
      <c r="H23" s="128" t="s">
        <v>368</v>
      </c>
    </row>
    <row r="24" spans="3:8" x14ac:dyDescent="0.25">
      <c r="D24" t="s">
        <v>345</v>
      </c>
      <c r="E24" t="s">
        <v>345</v>
      </c>
      <c r="H24" t="s">
        <v>345</v>
      </c>
    </row>
    <row r="25" spans="3:8" x14ac:dyDescent="0.25">
      <c r="H25" t="s">
        <v>345</v>
      </c>
    </row>
    <row r="26" spans="3:8" ht="45" x14ac:dyDescent="0.25">
      <c r="D26" s="121" t="s">
        <v>346</v>
      </c>
    </row>
    <row r="27" spans="3:8" x14ac:dyDescent="0.25">
      <c r="D27" s="127"/>
    </row>
    <row r="28" spans="3:8" x14ac:dyDescent="0.25">
      <c r="D28" s="127" t="s">
        <v>76</v>
      </c>
    </row>
    <row r="29" spans="3:8" x14ac:dyDescent="0.25">
      <c r="D29" s="127" t="s">
        <v>77</v>
      </c>
    </row>
    <row r="30" spans="3:8" ht="45" x14ac:dyDescent="0.25">
      <c r="D30" s="127" t="s">
        <v>78</v>
      </c>
    </row>
    <row r="31" spans="3:8" ht="75" x14ac:dyDescent="0.25">
      <c r="D31" s="127" t="s">
        <v>79</v>
      </c>
    </row>
    <row r="32" spans="3:8" x14ac:dyDescent="0.25">
      <c r="D32" s="127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5" zoomScaleNormal="145" workbookViewId="0">
      <selection activeCell="D6" sqref="D6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141" t="s">
        <v>369</v>
      </c>
      <c r="B1" s="142"/>
      <c r="C1" s="142"/>
      <c r="D1" s="142"/>
      <c r="E1" s="142"/>
    </row>
    <row r="2" spans="1:5" x14ac:dyDescent="0.25">
      <c r="A2" s="143" t="s">
        <v>2</v>
      </c>
      <c r="B2" s="143" t="s">
        <v>50</v>
      </c>
      <c r="C2" s="143" t="s">
        <v>1</v>
      </c>
      <c r="D2" s="143"/>
      <c r="E2" s="143"/>
    </row>
    <row r="3" spans="1:5" x14ac:dyDescent="0.25">
      <c r="A3" s="143"/>
      <c r="B3" s="143"/>
      <c r="C3" s="101">
        <v>2020</v>
      </c>
      <c r="D3" s="101">
        <v>2021</v>
      </c>
      <c r="E3" s="101" t="s">
        <v>46</v>
      </c>
    </row>
    <row r="4" spans="1:5" ht="15.75" thickBot="1" x14ac:dyDescent="0.3">
      <c r="A4" s="104">
        <v>1</v>
      </c>
      <c r="B4" s="104">
        <v>2</v>
      </c>
      <c r="C4" s="104">
        <v>3</v>
      </c>
      <c r="D4" s="104">
        <v>4</v>
      </c>
      <c r="E4" s="104">
        <v>5</v>
      </c>
    </row>
    <row r="5" spans="1:5" x14ac:dyDescent="0.25">
      <c r="A5" s="11" t="s">
        <v>10</v>
      </c>
      <c r="B5" s="144" t="s">
        <v>51</v>
      </c>
      <c r="C5" s="145"/>
      <c r="D5" s="145"/>
      <c r="E5" s="146"/>
    </row>
    <row r="6" spans="1:5" x14ac:dyDescent="0.25">
      <c r="A6" s="6" t="s">
        <v>11</v>
      </c>
      <c r="B6" s="2" t="s">
        <v>54</v>
      </c>
      <c r="C6" s="8">
        <v>0</v>
      </c>
      <c r="D6" s="8">
        <v>0</v>
      </c>
      <c r="E6" s="8">
        <v>0</v>
      </c>
    </row>
    <row r="7" spans="1:5" x14ac:dyDescent="0.25">
      <c r="A7" s="6" t="s">
        <v>13</v>
      </c>
      <c r="B7" s="2" t="s">
        <v>55</v>
      </c>
      <c r="C7" s="8">
        <v>0</v>
      </c>
      <c r="D7" s="8">
        <v>0</v>
      </c>
      <c r="E7" s="8">
        <v>0</v>
      </c>
    </row>
    <row r="8" spans="1:5" x14ac:dyDescent="0.25">
      <c r="A8" s="6" t="s">
        <v>14</v>
      </c>
      <c r="B8" s="2" t="s">
        <v>56</v>
      </c>
      <c r="C8" s="129">
        <v>88.602000000000004</v>
      </c>
      <c r="D8" s="129">
        <v>89.88600000000001</v>
      </c>
      <c r="E8" s="130">
        <f>(D8-C8)/C8*100</f>
        <v>1.449177219475865</v>
      </c>
    </row>
    <row r="9" spans="1:5" x14ac:dyDescent="0.25">
      <c r="A9" s="6" t="s">
        <v>15</v>
      </c>
      <c r="B9" s="2" t="s">
        <v>57</v>
      </c>
      <c r="C9" s="129">
        <v>565.06299999999999</v>
      </c>
      <c r="D9" s="129">
        <v>549.48700000000008</v>
      </c>
      <c r="E9" s="130">
        <f>(D9-C9)/C9*100</f>
        <v>-2.7565067965872667</v>
      </c>
    </row>
    <row r="10" spans="1:5" x14ac:dyDescent="0.25">
      <c r="A10" s="10" t="s">
        <v>16</v>
      </c>
      <c r="B10" s="140" t="s">
        <v>52</v>
      </c>
      <c r="C10" s="140"/>
      <c r="D10" s="140"/>
      <c r="E10" s="140"/>
    </row>
    <row r="11" spans="1:5" x14ac:dyDescent="0.25">
      <c r="A11" s="6" t="s">
        <v>17</v>
      </c>
      <c r="B11" s="2" t="s">
        <v>54</v>
      </c>
      <c r="C11" s="8">
        <v>0</v>
      </c>
      <c r="D11" s="8">
        <v>0</v>
      </c>
      <c r="E11" s="8">
        <v>0</v>
      </c>
    </row>
    <row r="12" spans="1:5" x14ac:dyDescent="0.25">
      <c r="A12" s="6" t="s">
        <v>18</v>
      </c>
      <c r="B12" s="2" t="s">
        <v>55</v>
      </c>
      <c r="C12" s="8">
        <v>0</v>
      </c>
      <c r="D12" s="8">
        <v>0</v>
      </c>
      <c r="E12" s="8">
        <v>0</v>
      </c>
    </row>
    <row r="13" spans="1:5" x14ac:dyDescent="0.25">
      <c r="A13" s="6" t="s">
        <v>19</v>
      </c>
      <c r="B13" s="2" t="s">
        <v>56</v>
      </c>
      <c r="C13" s="129">
        <v>1440.32</v>
      </c>
      <c r="D13" s="131">
        <v>1618.6928</v>
      </c>
      <c r="E13" s="130">
        <f t="shared" ref="E13:E14" si="0">(D13-C13)/C13*100</f>
        <v>12.384247944901141</v>
      </c>
    </row>
    <row r="14" spans="1:5" x14ac:dyDescent="0.25">
      <c r="A14" s="6" t="s">
        <v>20</v>
      </c>
      <c r="B14" s="2" t="s">
        <v>57</v>
      </c>
      <c r="C14" s="101">
        <v>1440.3</v>
      </c>
      <c r="D14" s="130">
        <v>1458.0347999999999</v>
      </c>
      <c r="E14" s="130">
        <f t="shared" si="0"/>
        <v>1.2313268069152226</v>
      </c>
    </row>
    <row r="15" spans="1:5" x14ac:dyDescent="0.25">
      <c r="A15" s="10" t="s">
        <v>21</v>
      </c>
      <c r="B15" s="140" t="s">
        <v>53</v>
      </c>
      <c r="C15" s="140"/>
      <c r="D15" s="140"/>
      <c r="E15" s="140"/>
    </row>
    <row r="16" spans="1:5" x14ac:dyDescent="0.25">
      <c r="A16" s="6" t="s">
        <v>22</v>
      </c>
      <c r="B16" s="2" t="s">
        <v>58</v>
      </c>
      <c r="C16" s="129">
        <v>1</v>
      </c>
      <c r="D16" s="129">
        <v>1</v>
      </c>
      <c r="E16" s="132">
        <f t="shared" ref="E16:E18" si="1">(D16-C16)/C16*100</f>
        <v>0</v>
      </c>
    </row>
    <row r="17" spans="1:5" x14ac:dyDescent="0.25">
      <c r="A17" s="6" t="s">
        <v>23</v>
      </c>
      <c r="B17" s="2" t="s">
        <v>59</v>
      </c>
      <c r="C17" s="129">
        <v>1</v>
      </c>
      <c r="D17" s="129">
        <v>1</v>
      </c>
      <c r="E17" s="132">
        <f t="shared" si="1"/>
        <v>0</v>
      </c>
    </row>
    <row r="18" spans="1:5" x14ac:dyDescent="0.25">
      <c r="A18" s="6" t="s">
        <v>12</v>
      </c>
      <c r="B18" s="2" t="s">
        <v>60</v>
      </c>
      <c r="C18" s="129">
        <v>1017</v>
      </c>
      <c r="D18" s="129">
        <v>1037</v>
      </c>
      <c r="E18" s="130">
        <f t="shared" si="1"/>
        <v>1.9665683382497541</v>
      </c>
    </row>
    <row r="19" spans="1:5" x14ac:dyDescent="0.25">
      <c r="A19" s="6" t="s">
        <v>24</v>
      </c>
      <c r="B19" s="2" t="s">
        <v>61</v>
      </c>
      <c r="C19" s="8">
        <v>0</v>
      </c>
      <c r="D19" s="8">
        <v>0</v>
      </c>
      <c r="E19" s="8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14" activePane="bottomLeft" state="frozen"/>
      <selection activeCell="D13" sqref="D13"/>
      <selection pane="bottomLeft" activeCell="D8" sqref="D8:D12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155" t="s">
        <v>4</v>
      </c>
      <c r="B1" s="155"/>
      <c r="C1" s="155"/>
      <c r="D1" s="155"/>
      <c r="E1" s="155"/>
    </row>
    <row r="2" spans="1:5" ht="7.5" customHeight="1" x14ac:dyDescent="0.25"/>
    <row r="3" spans="1:5" ht="42" customHeight="1" x14ac:dyDescent="0.25">
      <c r="A3" s="141" t="s">
        <v>370</v>
      </c>
      <c r="B3" s="142"/>
      <c r="C3" s="142"/>
      <c r="D3" s="142"/>
      <c r="E3" s="142"/>
    </row>
    <row r="4" spans="1:5" ht="38.25" customHeight="1" x14ac:dyDescent="0.25">
      <c r="A4" s="156" t="s">
        <v>3</v>
      </c>
      <c r="B4" s="156"/>
      <c r="C4" s="156"/>
      <c r="D4" s="156"/>
      <c r="E4" s="156"/>
    </row>
    <row r="5" spans="1:5" ht="22.5" customHeight="1" x14ac:dyDescent="0.25">
      <c r="A5" s="143" t="s">
        <v>2</v>
      </c>
      <c r="B5" s="143" t="s">
        <v>0</v>
      </c>
      <c r="C5" s="143" t="s">
        <v>1</v>
      </c>
      <c r="D5" s="143"/>
      <c r="E5" s="143"/>
    </row>
    <row r="6" spans="1:5" x14ac:dyDescent="0.25">
      <c r="A6" s="143"/>
      <c r="B6" s="143"/>
      <c r="C6" s="101">
        <v>2020</v>
      </c>
      <c r="D6" s="101">
        <v>2021</v>
      </c>
      <c r="E6" s="101" t="s">
        <v>46</v>
      </c>
    </row>
    <row r="7" spans="1:5" ht="15.75" thickBot="1" x14ac:dyDescent="0.3">
      <c r="A7" s="104">
        <v>1</v>
      </c>
      <c r="B7" s="104">
        <v>2</v>
      </c>
      <c r="C7" s="104">
        <v>3</v>
      </c>
      <c r="D7" s="104">
        <v>4</v>
      </c>
      <c r="E7" s="104">
        <v>5</v>
      </c>
    </row>
    <row r="8" spans="1:5" ht="33.75" customHeight="1" x14ac:dyDescent="0.25">
      <c r="A8" s="5" t="s">
        <v>10</v>
      </c>
      <c r="B8" s="102" t="s">
        <v>5</v>
      </c>
      <c r="C8" s="153">
        <v>0.59165999999999996</v>
      </c>
      <c r="D8" s="153">
        <v>1.21499</v>
      </c>
      <c r="E8" s="154">
        <f>(D8-C8)/C8*100</f>
        <v>105.3527363688605</v>
      </c>
    </row>
    <row r="9" spans="1:5" x14ac:dyDescent="0.25">
      <c r="A9" s="6" t="s">
        <v>11</v>
      </c>
      <c r="B9" s="2" t="s">
        <v>6</v>
      </c>
      <c r="C9" s="148"/>
      <c r="D9" s="148"/>
      <c r="E9" s="151"/>
    </row>
    <row r="10" spans="1:5" x14ac:dyDescent="0.25">
      <c r="A10" s="6" t="s">
        <v>13</v>
      </c>
      <c r="B10" s="2" t="s">
        <v>7</v>
      </c>
      <c r="C10" s="148"/>
      <c r="D10" s="148"/>
      <c r="E10" s="151"/>
    </row>
    <row r="11" spans="1:5" x14ac:dyDescent="0.25">
      <c r="A11" s="6" t="s">
        <v>14</v>
      </c>
      <c r="B11" s="2" t="s">
        <v>8</v>
      </c>
      <c r="C11" s="148"/>
      <c r="D11" s="148"/>
      <c r="E11" s="151"/>
    </row>
    <row r="12" spans="1:5" x14ac:dyDescent="0.25">
      <c r="A12" s="6" t="s">
        <v>15</v>
      </c>
      <c r="B12" s="2" t="s">
        <v>9</v>
      </c>
      <c r="C12" s="149"/>
      <c r="D12" s="149"/>
      <c r="E12" s="152"/>
    </row>
    <row r="13" spans="1:5" ht="33" x14ac:dyDescent="0.35">
      <c r="A13" s="6" t="s">
        <v>16</v>
      </c>
      <c r="B13" s="3" t="s">
        <v>47</v>
      </c>
      <c r="C13" s="147">
        <v>0.27706999999999998</v>
      </c>
      <c r="D13" s="147">
        <v>0.49097000000000002</v>
      </c>
      <c r="E13" s="150">
        <f>(D13-C13)/C13*100</f>
        <v>77.200707402461489</v>
      </c>
    </row>
    <row r="14" spans="1:5" x14ac:dyDescent="0.25">
      <c r="A14" s="6" t="s">
        <v>17</v>
      </c>
      <c r="B14" s="2" t="s">
        <v>6</v>
      </c>
      <c r="C14" s="148"/>
      <c r="D14" s="148"/>
      <c r="E14" s="151"/>
    </row>
    <row r="15" spans="1:5" x14ac:dyDescent="0.25">
      <c r="A15" s="6" t="s">
        <v>18</v>
      </c>
      <c r="B15" s="2" t="s">
        <v>7</v>
      </c>
      <c r="C15" s="148"/>
      <c r="D15" s="148"/>
      <c r="E15" s="151"/>
    </row>
    <row r="16" spans="1:5" x14ac:dyDescent="0.25">
      <c r="A16" s="6" t="s">
        <v>19</v>
      </c>
      <c r="B16" s="2" t="s">
        <v>8</v>
      </c>
      <c r="C16" s="148"/>
      <c r="D16" s="148"/>
      <c r="E16" s="151"/>
    </row>
    <row r="17" spans="1:5" x14ac:dyDescent="0.25">
      <c r="A17" s="6" t="s">
        <v>20</v>
      </c>
      <c r="B17" s="2" t="s">
        <v>9</v>
      </c>
      <c r="C17" s="149"/>
      <c r="D17" s="149"/>
      <c r="E17" s="152"/>
    </row>
    <row r="18" spans="1:5" ht="96" customHeight="1" x14ac:dyDescent="0.25">
      <c r="A18" s="6" t="s">
        <v>21</v>
      </c>
      <c r="B18" s="133" t="s">
        <v>25</v>
      </c>
      <c r="C18" s="147">
        <v>0.72645999999999999</v>
      </c>
      <c r="D18" s="147">
        <v>0.46144000000000002</v>
      </c>
      <c r="E18" s="150">
        <f>(D18-C18)/C18*100</f>
        <v>-36.481017537097706</v>
      </c>
    </row>
    <row r="19" spans="1:5" x14ac:dyDescent="0.25">
      <c r="A19" s="6" t="s">
        <v>22</v>
      </c>
      <c r="B19" s="2" t="s">
        <v>6</v>
      </c>
      <c r="C19" s="148"/>
      <c r="D19" s="148"/>
      <c r="E19" s="151"/>
    </row>
    <row r="20" spans="1:5" x14ac:dyDescent="0.25">
      <c r="A20" s="6" t="s">
        <v>23</v>
      </c>
      <c r="B20" s="2" t="s">
        <v>7</v>
      </c>
      <c r="C20" s="148"/>
      <c r="D20" s="148"/>
      <c r="E20" s="151"/>
    </row>
    <row r="21" spans="1:5" x14ac:dyDescent="0.25">
      <c r="A21" s="6" t="s">
        <v>12</v>
      </c>
      <c r="B21" s="2" t="s">
        <v>8</v>
      </c>
      <c r="C21" s="148"/>
      <c r="D21" s="148"/>
      <c r="E21" s="151"/>
    </row>
    <row r="22" spans="1:5" x14ac:dyDescent="0.25">
      <c r="A22" s="6" t="s">
        <v>24</v>
      </c>
      <c r="B22" s="2" t="s">
        <v>9</v>
      </c>
      <c r="C22" s="149"/>
      <c r="D22" s="149"/>
      <c r="E22" s="152"/>
    </row>
    <row r="23" spans="1:5" ht="93" x14ac:dyDescent="0.35">
      <c r="A23" s="134">
        <v>4</v>
      </c>
      <c r="B23" s="135" t="s">
        <v>26</v>
      </c>
      <c r="C23" s="147">
        <v>0.29518</v>
      </c>
      <c r="D23" s="147">
        <v>0.16164999999999999</v>
      </c>
      <c r="E23" s="150">
        <f>(D23-C23)/C23*100</f>
        <v>-45.236804661562438</v>
      </c>
    </row>
    <row r="24" spans="1:5" x14ac:dyDescent="0.25">
      <c r="A24" s="6" t="s">
        <v>27</v>
      </c>
      <c r="B24" s="2" t="s">
        <v>6</v>
      </c>
      <c r="C24" s="148"/>
      <c r="D24" s="148"/>
      <c r="E24" s="151"/>
    </row>
    <row r="25" spans="1:5" x14ac:dyDescent="0.25">
      <c r="A25" s="6" t="s">
        <v>28</v>
      </c>
      <c r="B25" s="2" t="s">
        <v>7</v>
      </c>
      <c r="C25" s="148"/>
      <c r="D25" s="148"/>
      <c r="E25" s="151"/>
    </row>
    <row r="26" spans="1:5" x14ac:dyDescent="0.25">
      <c r="A26" s="6" t="s">
        <v>29</v>
      </c>
      <c r="B26" s="2" t="s">
        <v>8</v>
      </c>
      <c r="C26" s="148"/>
      <c r="D26" s="148"/>
      <c r="E26" s="151"/>
    </row>
    <row r="27" spans="1:5" x14ac:dyDescent="0.25">
      <c r="A27" s="6" t="s">
        <v>30</v>
      </c>
      <c r="B27" s="2" t="s">
        <v>9</v>
      </c>
      <c r="C27" s="149"/>
      <c r="D27" s="149"/>
      <c r="E27" s="152"/>
    </row>
    <row r="28" spans="1:5" ht="51.75" customHeight="1" x14ac:dyDescent="0.25">
      <c r="A28" s="6" t="s">
        <v>31</v>
      </c>
      <c r="B28" s="136" t="s">
        <v>32</v>
      </c>
      <c r="C28" s="7">
        <v>0</v>
      </c>
      <c r="D28" s="7">
        <v>0</v>
      </c>
      <c r="E28" s="7">
        <v>0</v>
      </c>
    </row>
    <row r="29" spans="1:5" ht="60" x14ac:dyDescent="0.25">
      <c r="A29" s="6" t="s">
        <v>34</v>
      </c>
      <c r="B29" s="136" t="s">
        <v>33</v>
      </c>
      <c r="C29" s="7">
        <v>0</v>
      </c>
      <c r="D29" s="7">
        <v>0</v>
      </c>
      <c r="E29" s="7">
        <v>0</v>
      </c>
    </row>
    <row r="30" spans="1:5" x14ac:dyDescent="0.25">
      <c r="A30" s="1"/>
    </row>
    <row r="31" spans="1:5" x14ac:dyDescent="0.25">
      <c r="A31" s="1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18">
    <mergeCell ref="A1:E1"/>
    <mergeCell ref="A3:E3"/>
    <mergeCell ref="A4:E4"/>
    <mergeCell ref="A5:A6"/>
    <mergeCell ref="B5:B6"/>
    <mergeCell ref="C5:E5"/>
    <mergeCell ref="C8:C12"/>
    <mergeCell ref="D8:D12"/>
    <mergeCell ref="E8:E12"/>
    <mergeCell ref="C13:C17"/>
    <mergeCell ref="D13:D17"/>
    <mergeCell ref="E13:E17"/>
    <mergeCell ref="C18:C22"/>
    <mergeCell ref="D18:D22"/>
    <mergeCell ref="E18:E22"/>
    <mergeCell ref="C23:C27"/>
    <mergeCell ref="D23:D27"/>
    <mergeCell ref="E23:E27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O5" sqref="O5:R5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155" t="s">
        <v>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7.5" customHeight="1" x14ac:dyDescent="0.25"/>
    <row r="3" spans="1:20" ht="44.25" customHeight="1" x14ac:dyDescent="0.25">
      <c r="A3" s="141" t="s">
        <v>371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38.25" customHeight="1" x14ac:dyDescent="0.25">
      <c r="A4" s="156" t="s">
        <v>35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258" customHeight="1" x14ac:dyDescent="0.25">
      <c r="A5" s="143" t="s">
        <v>2</v>
      </c>
      <c r="B5" s="168" t="s">
        <v>36</v>
      </c>
      <c r="C5" s="169" t="s">
        <v>37</v>
      </c>
      <c r="D5" s="170"/>
      <c r="E5" s="170"/>
      <c r="F5" s="171"/>
      <c r="G5" s="169" t="s">
        <v>49</v>
      </c>
      <c r="H5" s="170"/>
      <c r="I5" s="170"/>
      <c r="J5" s="171"/>
      <c r="K5" s="169" t="s">
        <v>42</v>
      </c>
      <c r="L5" s="170"/>
      <c r="M5" s="170"/>
      <c r="N5" s="171"/>
      <c r="O5" s="168" t="s">
        <v>43</v>
      </c>
      <c r="P5" s="168"/>
      <c r="Q5" s="168"/>
      <c r="R5" s="168"/>
      <c r="S5" s="158" t="s">
        <v>44</v>
      </c>
      <c r="T5" s="158" t="s">
        <v>45</v>
      </c>
    </row>
    <row r="6" spans="1:20" ht="21" customHeight="1" x14ac:dyDescent="0.25">
      <c r="A6" s="143"/>
      <c r="B6" s="168"/>
      <c r="C6" s="103" t="s">
        <v>38</v>
      </c>
      <c r="D6" s="103" t="s">
        <v>39</v>
      </c>
      <c r="E6" s="101" t="s">
        <v>40</v>
      </c>
      <c r="F6" s="101" t="s">
        <v>41</v>
      </c>
      <c r="G6" s="103" t="s">
        <v>38</v>
      </c>
      <c r="H6" s="103" t="s">
        <v>39</v>
      </c>
      <c r="I6" s="101" t="s">
        <v>40</v>
      </c>
      <c r="J6" s="101" t="s">
        <v>41</v>
      </c>
      <c r="K6" s="103" t="s">
        <v>38</v>
      </c>
      <c r="L6" s="103" t="s">
        <v>39</v>
      </c>
      <c r="M6" s="101" t="s">
        <v>40</v>
      </c>
      <c r="N6" s="101" t="s">
        <v>41</v>
      </c>
      <c r="O6" s="103" t="s">
        <v>38</v>
      </c>
      <c r="P6" s="103" t="s">
        <v>39</v>
      </c>
      <c r="Q6" s="101" t="s">
        <v>40</v>
      </c>
      <c r="R6" s="101" t="s">
        <v>41</v>
      </c>
      <c r="S6" s="159"/>
      <c r="T6" s="159"/>
    </row>
    <row r="7" spans="1:20" ht="15.75" thickBot="1" x14ac:dyDescent="0.3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</row>
    <row r="8" spans="1:20" ht="49.5" customHeight="1" x14ac:dyDescent="0.25">
      <c r="A8" s="5" t="s">
        <v>10</v>
      </c>
      <c r="B8" s="102"/>
      <c r="C8" s="160">
        <v>1.21499</v>
      </c>
      <c r="D8" s="161"/>
      <c r="E8" s="161"/>
      <c r="F8" s="162"/>
      <c r="G8" s="160">
        <v>0.49097000000000002</v>
      </c>
      <c r="H8" s="161"/>
      <c r="I8" s="161"/>
      <c r="J8" s="162"/>
      <c r="K8" s="160">
        <v>0.46144000000000002</v>
      </c>
      <c r="L8" s="161"/>
      <c r="M8" s="161"/>
      <c r="N8" s="162"/>
      <c r="O8" s="160">
        <v>0.16164999999999999</v>
      </c>
      <c r="P8" s="161"/>
      <c r="Q8" s="161"/>
      <c r="R8" s="162"/>
      <c r="S8" s="9">
        <v>0</v>
      </c>
      <c r="T8" s="163" t="s">
        <v>372</v>
      </c>
    </row>
    <row r="9" spans="1:20" x14ac:dyDescent="0.25">
      <c r="A9" s="6" t="s">
        <v>16</v>
      </c>
      <c r="B9" s="137" t="s">
        <v>48</v>
      </c>
      <c r="C9" s="165">
        <f>C8</f>
        <v>1.21499</v>
      </c>
      <c r="D9" s="166"/>
      <c r="E9" s="166"/>
      <c r="F9" s="167"/>
      <c r="G9" s="165">
        <f>G8</f>
        <v>0.49097000000000002</v>
      </c>
      <c r="H9" s="166"/>
      <c r="I9" s="166"/>
      <c r="J9" s="167"/>
      <c r="K9" s="165">
        <f>K8</f>
        <v>0.46144000000000002</v>
      </c>
      <c r="L9" s="166"/>
      <c r="M9" s="166"/>
      <c r="N9" s="167"/>
      <c r="O9" s="165">
        <f>O8</f>
        <v>0.16164999999999999</v>
      </c>
      <c r="P9" s="166"/>
      <c r="Q9" s="166"/>
      <c r="R9" s="167"/>
      <c r="S9" s="138">
        <f>S8</f>
        <v>0</v>
      </c>
      <c r="T9" s="164"/>
    </row>
    <row r="10" spans="1:20" x14ac:dyDescent="0.25">
      <c r="A10" s="1"/>
    </row>
    <row r="11" spans="1:20" x14ac:dyDescent="0.25">
      <c r="A11" s="1"/>
    </row>
    <row r="12" spans="1:20" x14ac:dyDescent="0.25">
      <c r="A12" s="1"/>
      <c r="D12" s="157"/>
    </row>
    <row r="13" spans="1:20" x14ac:dyDescent="0.25">
      <c r="A13" s="1"/>
      <c r="D13" s="157"/>
    </row>
    <row r="14" spans="1:20" x14ac:dyDescent="0.25">
      <c r="A14" s="1"/>
      <c r="D14" s="157"/>
    </row>
    <row r="15" spans="1:20" x14ac:dyDescent="0.25">
      <c r="A15" s="1"/>
      <c r="D15" s="157"/>
    </row>
    <row r="16" spans="1:20" x14ac:dyDescent="0.25">
      <c r="A16" s="1"/>
      <c r="D16" s="157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mergeCells count="21"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D12:D16"/>
    <mergeCell ref="T5:T6"/>
    <mergeCell ref="C8:F8"/>
    <mergeCell ref="G8:J8"/>
    <mergeCell ref="K8:N8"/>
    <mergeCell ref="O8:R8"/>
    <mergeCell ref="T8:T9"/>
    <mergeCell ref="C9:F9"/>
    <mergeCell ref="G9:J9"/>
    <mergeCell ref="K9:N9"/>
    <mergeCell ref="O9:R9"/>
  </mergeCells>
  <printOptions horizontalCentered="1"/>
  <pageMargins left="0" right="0" top="0" bottom="0" header="0" footer="0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"/>
  <sheetViews>
    <sheetView topLeftCell="B1" workbookViewId="0">
      <selection activeCell="O33" sqref="O33"/>
    </sheetView>
  </sheetViews>
  <sheetFormatPr defaultRowHeight="15" x14ac:dyDescent="0.25"/>
  <sheetData>
    <row r="4" spans="2:17" x14ac:dyDescent="0.25">
      <c r="B4" s="72" t="s">
        <v>294</v>
      </c>
    </row>
    <row r="6" spans="2:17" ht="40.5" customHeight="1" x14ac:dyDescent="0.25">
      <c r="B6" s="172" t="s">
        <v>295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</row>
  </sheetData>
  <mergeCells count="1">
    <mergeCell ref="B6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L29" sqref="L29"/>
    </sheetView>
  </sheetViews>
  <sheetFormatPr defaultRowHeight="15" x14ac:dyDescent="0.25"/>
  <sheetData>
    <row r="3" spans="3:14" x14ac:dyDescent="0.25">
      <c r="C3" s="175" t="s">
        <v>296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5" spans="3:14" ht="123" customHeight="1" x14ac:dyDescent="0.25">
      <c r="C5" s="174" t="s">
        <v>105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8" spans="3:14" ht="34.5" customHeight="1" x14ac:dyDescent="0.25">
      <c r="C8" s="174" t="s">
        <v>297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9" spans="3:14" x14ac:dyDescent="0.25">
      <c r="C9" s="66" t="s">
        <v>298</v>
      </c>
      <c r="D9" s="168" t="s">
        <v>299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</row>
    <row r="10" spans="3:14" x14ac:dyDescent="0.25">
      <c r="C10" s="73">
        <v>1</v>
      </c>
      <c r="D10" s="176" t="s">
        <v>300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8"/>
    </row>
    <row r="11" spans="3:14" x14ac:dyDescent="0.25">
      <c r="C11" s="73">
        <v>2</v>
      </c>
      <c r="D11" s="173" t="s">
        <v>301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</row>
    <row r="12" spans="3:14" x14ac:dyDescent="0.25">
      <c r="C12" s="73">
        <v>3</v>
      </c>
      <c r="D12" s="173" t="s">
        <v>302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</row>
    <row r="13" spans="3:14" x14ac:dyDescent="0.25">
      <c r="C13" s="73">
        <v>4</v>
      </c>
      <c r="D13" s="173" t="s">
        <v>303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</row>
    <row r="14" spans="3:14" x14ac:dyDescent="0.25"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6" spans="3:14" ht="36" customHeight="1" x14ac:dyDescent="0.25">
      <c r="C16" s="174" t="s">
        <v>106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</sheetData>
  <mergeCells count="9">
    <mergeCell ref="D12:N12"/>
    <mergeCell ref="D13:N13"/>
    <mergeCell ref="C16:N16"/>
    <mergeCell ref="C3:N3"/>
    <mergeCell ref="C5:N5"/>
    <mergeCell ref="C8:N8"/>
    <mergeCell ref="D9:N9"/>
    <mergeCell ref="D10:N10"/>
    <mergeCell ref="D11:N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topLeftCell="B1" zoomScale="82" zoomScaleNormal="82" zoomScaleSheetLayoutView="85" workbookViewId="0">
      <selection activeCell="Y14" sqref="Y14"/>
    </sheetView>
  </sheetViews>
  <sheetFormatPr defaultColWidth="9.140625" defaultRowHeight="15" x14ac:dyDescent="0.25"/>
  <cols>
    <col min="1" max="1" width="6" style="33" customWidth="1"/>
    <col min="2" max="2" width="39.140625" style="33" customWidth="1"/>
    <col min="3" max="3" width="9.28515625" style="33" customWidth="1"/>
    <col min="4" max="4" width="9.5703125" style="33" customWidth="1"/>
    <col min="5" max="5" width="10.28515625" style="33" customWidth="1"/>
    <col min="6" max="6" width="10.140625" style="33" customWidth="1"/>
    <col min="7" max="7" width="9.28515625" style="33" customWidth="1"/>
    <col min="8" max="18" width="11.85546875" style="33" customWidth="1"/>
    <col min="19" max="21" width="7.5703125" style="33" hidden="1" customWidth="1"/>
    <col min="22" max="23" width="7.5703125" style="33" customWidth="1"/>
    <col min="24" max="16384" width="9.140625" style="33"/>
  </cols>
  <sheetData>
    <row r="2" spans="1:23" ht="25.5" customHeight="1" x14ac:dyDescent="0.25">
      <c r="D2" s="179" t="s">
        <v>107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23" ht="15.75" thickBot="1" x14ac:dyDescent="0.3"/>
    <row r="4" spans="1:23" s="20" customFormat="1" x14ac:dyDescent="0.25">
      <c r="A4" s="180" t="s">
        <v>80</v>
      </c>
      <c r="B4" s="182" t="s">
        <v>0</v>
      </c>
      <c r="C4" s="184" t="s">
        <v>81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5" t="s">
        <v>82</v>
      </c>
      <c r="S4" s="19"/>
      <c r="T4" s="19"/>
      <c r="U4" s="19"/>
      <c r="V4" s="19"/>
      <c r="W4" s="19"/>
    </row>
    <row r="5" spans="1:23" s="20" customFormat="1" ht="27.75" customHeight="1" x14ac:dyDescent="0.25">
      <c r="A5" s="181"/>
      <c r="B5" s="183"/>
      <c r="C5" s="187" t="s">
        <v>83</v>
      </c>
      <c r="D5" s="187"/>
      <c r="E5" s="187"/>
      <c r="F5" s="187" t="s">
        <v>84</v>
      </c>
      <c r="G5" s="187"/>
      <c r="H5" s="187"/>
      <c r="I5" s="187" t="s">
        <v>85</v>
      </c>
      <c r="J5" s="187"/>
      <c r="K5" s="187"/>
      <c r="L5" s="187" t="s">
        <v>86</v>
      </c>
      <c r="M5" s="187"/>
      <c r="N5" s="187"/>
      <c r="O5" s="187" t="s">
        <v>87</v>
      </c>
      <c r="P5" s="187"/>
      <c r="Q5" s="187"/>
      <c r="R5" s="186"/>
      <c r="S5" s="21"/>
      <c r="T5" s="21"/>
      <c r="U5" s="21"/>
      <c r="V5" s="21"/>
      <c r="W5" s="21"/>
    </row>
    <row r="6" spans="1:23" s="20" customFormat="1" ht="37.5" customHeight="1" x14ac:dyDescent="0.25">
      <c r="A6" s="181"/>
      <c r="B6" s="183"/>
      <c r="C6" s="22">
        <v>2020</v>
      </c>
      <c r="D6" s="22">
        <v>2021</v>
      </c>
      <c r="E6" s="22" t="s">
        <v>88</v>
      </c>
      <c r="F6" s="22">
        <v>2020</v>
      </c>
      <c r="G6" s="22">
        <v>2021</v>
      </c>
      <c r="H6" s="22" t="s">
        <v>88</v>
      </c>
      <c r="I6" s="22">
        <v>2020</v>
      </c>
      <c r="J6" s="22">
        <v>2021</v>
      </c>
      <c r="K6" s="22" t="s">
        <v>88</v>
      </c>
      <c r="L6" s="22">
        <v>2020</v>
      </c>
      <c r="M6" s="22">
        <v>2021</v>
      </c>
      <c r="N6" s="22" t="s">
        <v>88</v>
      </c>
      <c r="O6" s="22">
        <v>2020</v>
      </c>
      <c r="P6" s="22">
        <v>2021</v>
      </c>
      <c r="Q6" s="22" t="s">
        <v>88</v>
      </c>
      <c r="R6" s="186"/>
      <c r="S6" s="23"/>
      <c r="T6" s="24"/>
      <c r="U6" s="23"/>
      <c r="V6" s="23"/>
      <c r="W6" s="23"/>
    </row>
    <row r="7" spans="1:23" s="20" customFormat="1" ht="12" customHeight="1" x14ac:dyDescent="0.25">
      <c r="A7" s="76">
        <v>1</v>
      </c>
      <c r="B7" s="81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82">
        <v>18</v>
      </c>
      <c r="S7" s="26"/>
      <c r="T7" s="27"/>
      <c r="U7" s="26"/>
      <c r="V7" s="26"/>
      <c r="W7" s="26"/>
    </row>
    <row r="8" spans="1:23" s="20" customFormat="1" ht="40.5" customHeight="1" x14ac:dyDescent="0.25">
      <c r="A8" s="77">
        <v>1</v>
      </c>
      <c r="B8" s="83" t="s">
        <v>89</v>
      </c>
      <c r="C8" s="28">
        <v>532</v>
      </c>
      <c r="D8" s="28">
        <v>756</v>
      </c>
      <c r="E8" s="29">
        <f>D8/C8-1</f>
        <v>0.42105263157894735</v>
      </c>
      <c r="F8" s="28">
        <v>161</v>
      </c>
      <c r="G8" s="28">
        <v>230</v>
      </c>
      <c r="H8" s="29">
        <f t="shared" ref="H8" si="0">G8/F8-1</f>
        <v>0.4285714285714286</v>
      </c>
      <c r="I8" s="28">
        <v>69</v>
      </c>
      <c r="J8" s="28">
        <v>77</v>
      </c>
      <c r="K8" s="29">
        <f t="shared" ref="K8" si="1">J8/I8-1</f>
        <v>0.11594202898550732</v>
      </c>
      <c r="L8" s="28">
        <v>61</v>
      </c>
      <c r="M8" s="28">
        <v>51</v>
      </c>
      <c r="N8" s="29">
        <f t="shared" ref="N8" si="2">M8/L8-1</f>
        <v>-0.16393442622950816</v>
      </c>
      <c r="O8" s="28">
        <v>1</v>
      </c>
      <c r="P8" s="28"/>
      <c r="Q8" s="29"/>
      <c r="R8" s="84">
        <f>D8+G8+J8+M8+P8</f>
        <v>1114</v>
      </c>
      <c r="S8" s="30">
        <f>C8+F8+I8+L8+O8</f>
        <v>824</v>
      </c>
      <c r="T8" s="30">
        <f>D8+G8+J8+M8+P8</f>
        <v>1114</v>
      </c>
      <c r="U8" s="44">
        <f>T8/S8-1</f>
        <v>0.35194174757281549</v>
      </c>
      <c r="V8" s="31"/>
      <c r="W8" s="31"/>
    </row>
    <row r="9" spans="1:23" s="20" customFormat="1" ht="69.75" customHeight="1" x14ac:dyDescent="0.25">
      <c r="A9" s="77">
        <v>2</v>
      </c>
      <c r="B9" s="83" t="s">
        <v>90</v>
      </c>
      <c r="C9" s="28"/>
      <c r="D9" s="28">
        <v>547</v>
      </c>
      <c r="E9" s="29"/>
      <c r="F9" s="28"/>
      <c r="G9" s="28">
        <v>164</v>
      </c>
      <c r="H9" s="29"/>
      <c r="I9" s="28"/>
      <c r="J9" s="28">
        <v>39</v>
      </c>
      <c r="K9" s="29"/>
      <c r="L9" s="28"/>
      <c r="M9" s="28">
        <v>26</v>
      </c>
      <c r="N9" s="29"/>
      <c r="O9" s="28">
        <v>0</v>
      </c>
      <c r="P9" s="28">
        <v>0</v>
      </c>
      <c r="Q9" s="29"/>
      <c r="R9" s="84">
        <f t="shared" ref="R9:R19" si="3">D9+G9+J9+M9+P9</f>
        <v>776</v>
      </c>
      <c r="S9" s="30">
        <f>C9+F9+I9+L9+O9</f>
        <v>0</v>
      </c>
      <c r="T9" s="30">
        <f>D9+G9+J9+M9+P9</f>
        <v>776</v>
      </c>
      <c r="U9" s="44" t="e">
        <f>T9/S9-1</f>
        <v>#DIV/0!</v>
      </c>
      <c r="V9" s="32"/>
      <c r="W9" s="32"/>
    </row>
    <row r="10" spans="1:23" s="20" customFormat="1" ht="106.5" customHeight="1" x14ac:dyDescent="0.25">
      <c r="A10" s="78">
        <v>3</v>
      </c>
      <c r="B10" s="85" t="s">
        <v>91</v>
      </c>
      <c r="C10" s="28">
        <v>0</v>
      </c>
      <c r="D10" s="28"/>
      <c r="E10" s="29"/>
      <c r="F10" s="28">
        <v>0</v>
      </c>
      <c r="G10" s="28"/>
      <c r="H10" s="29"/>
      <c r="I10" s="28">
        <v>0</v>
      </c>
      <c r="J10" s="28"/>
      <c r="K10" s="29"/>
      <c r="L10" s="28">
        <v>0</v>
      </c>
      <c r="M10" s="28"/>
      <c r="N10" s="29"/>
      <c r="O10" s="28">
        <v>0</v>
      </c>
      <c r="P10" s="28">
        <v>0</v>
      </c>
      <c r="Q10" s="29"/>
      <c r="R10" s="84">
        <f t="shared" si="3"/>
        <v>0</v>
      </c>
      <c r="S10" s="30"/>
      <c r="T10" s="30"/>
      <c r="U10" s="32"/>
      <c r="V10" s="32"/>
      <c r="W10" s="32"/>
    </row>
    <row r="11" spans="1:23" s="20" customFormat="1" ht="27" customHeight="1" x14ac:dyDescent="0.25">
      <c r="A11" s="79" t="s">
        <v>92</v>
      </c>
      <c r="B11" s="85" t="s">
        <v>93</v>
      </c>
      <c r="C11" s="28">
        <v>0</v>
      </c>
      <c r="D11" s="28">
        <v>0</v>
      </c>
      <c r="E11" s="29"/>
      <c r="F11" s="28">
        <v>0</v>
      </c>
      <c r="G11" s="28">
        <v>0</v>
      </c>
      <c r="H11" s="29"/>
      <c r="I11" s="28">
        <v>0</v>
      </c>
      <c r="J11" s="28">
        <v>0</v>
      </c>
      <c r="K11" s="29"/>
      <c r="L11" s="28">
        <v>0</v>
      </c>
      <c r="M11" s="28">
        <v>0</v>
      </c>
      <c r="N11" s="29"/>
      <c r="O11" s="28">
        <v>0</v>
      </c>
      <c r="P11" s="28">
        <v>0</v>
      </c>
      <c r="Q11" s="29"/>
      <c r="R11" s="84">
        <f t="shared" si="3"/>
        <v>0</v>
      </c>
      <c r="S11" s="30"/>
      <c r="T11" s="32"/>
      <c r="U11" s="32"/>
      <c r="V11" s="32"/>
      <c r="W11" s="32"/>
    </row>
    <row r="12" spans="1:23" s="20" customFormat="1" ht="27" customHeight="1" x14ac:dyDescent="0.25">
      <c r="A12" s="79" t="s">
        <v>94</v>
      </c>
      <c r="B12" s="85" t="s">
        <v>95</v>
      </c>
      <c r="C12" s="28">
        <v>0</v>
      </c>
      <c r="D12" s="28"/>
      <c r="E12" s="29"/>
      <c r="F12" s="28">
        <v>0</v>
      </c>
      <c r="G12" s="28"/>
      <c r="H12" s="29"/>
      <c r="I12" s="28">
        <v>0</v>
      </c>
      <c r="J12" s="28"/>
      <c r="K12" s="29"/>
      <c r="L12" s="28">
        <v>0</v>
      </c>
      <c r="M12" s="28"/>
      <c r="N12" s="29"/>
      <c r="O12" s="28">
        <v>0</v>
      </c>
      <c r="P12" s="28">
        <v>0</v>
      </c>
      <c r="Q12" s="29"/>
      <c r="R12" s="84">
        <f t="shared" si="3"/>
        <v>0</v>
      </c>
      <c r="S12" s="30"/>
      <c r="T12" s="32"/>
      <c r="U12" s="32"/>
      <c r="V12" s="32"/>
      <c r="W12" s="32"/>
    </row>
    <row r="13" spans="1:23" s="20" customFormat="1" ht="69" customHeight="1" x14ac:dyDescent="0.25">
      <c r="A13" s="78">
        <v>4</v>
      </c>
      <c r="B13" s="85" t="s">
        <v>96</v>
      </c>
      <c r="C13" s="28">
        <v>15</v>
      </c>
      <c r="D13" s="28">
        <v>12</v>
      </c>
      <c r="E13" s="29">
        <f>D13/C13-1</f>
        <v>-0.19999999999999996</v>
      </c>
      <c r="F13" s="28">
        <v>15</v>
      </c>
      <c r="G13" s="28">
        <v>20</v>
      </c>
      <c r="H13" s="29">
        <f>G13/F13-1</f>
        <v>0.33333333333333326</v>
      </c>
      <c r="I13" s="28">
        <v>26</v>
      </c>
      <c r="J13" s="28">
        <v>26</v>
      </c>
      <c r="K13" s="29">
        <f t="shared" ref="K13" si="4">J13/I13-1</f>
        <v>0</v>
      </c>
      <c r="L13" s="28">
        <v>28</v>
      </c>
      <c r="M13" s="28">
        <v>28</v>
      </c>
      <c r="N13" s="29">
        <f t="shared" ref="N13" si="5">M13/L13-1</f>
        <v>0</v>
      </c>
      <c r="O13" s="28">
        <v>0</v>
      </c>
      <c r="P13" s="28">
        <v>0</v>
      </c>
      <c r="Q13" s="29"/>
      <c r="R13" s="84">
        <f t="shared" si="3"/>
        <v>86</v>
      </c>
      <c r="S13" s="30"/>
      <c r="T13" s="32"/>
      <c r="U13" s="32"/>
      <c r="V13" s="32"/>
      <c r="W13" s="32"/>
    </row>
    <row r="14" spans="1:23" s="20" customFormat="1" ht="66" customHeight="1" x14ac:dyDescent="0.25">
      <c r="A14" s="78">
        <v>5</v>
      </c>
      <c r="B14" s="85" t="s">
        <v>97</v>
      </c>
      <c r="C14" s="28"/>
      <c r="D14" s="28">
        <v>515</v>
      </c>
      <c r="E14" s="29"/>
      <c r="F14" s="28"/>
      <c r="G14" s="28">
        <v>118</v>
      </c>
      <c r="H14" s="29"/>
      <c r="I14" s="28"/>
      <c r="J14" s="28">
        <v>33</v>
      </c>
      <c r="K14" s="29"/>
      <c r="L14" s="28"/>
      <c r="M14" s="28">
        <v>20</v>
      </c>
      <c r="N14" s="29"/>
      <c r="O14" s="28">
        <v>0</v>
      </c>
      <c r="P14" s="28">
        <v>0</v>
      </c>
      <c r="Q14" s="29"/>
      <c r="R14" s="84">
        <f t="shared" si="3"/>
        <v>686</v>
      </c>
      <c r="S14" s="30">
        <f>C14+F14+I14+L14+O14</f>
        <v>0</v>
      </c>
      <c r="T14" s="30">
        <f>D14+G14+J14+M14+P14</f>
        <v>686</v>
      </c>
      <c r="U14" s="44" t="e">
        <f>T14/S14-1</f>
        <v>#DIV/0!</v>
      </c>
      <c r="V14" s="31"/>
      <c r="W14" s="31"/>
    </row>
    <row r="15" spans="1:23" s="20" customFormat="1" ht="60" customHeight="1" x14ac:dyDescent="0.25">
      <c r="A15" s="78">
        <v>6</v>
      </c>
      <c r="B15" s="85" t="s">
        <v>98</v>
      </c>
      <c r="C15" s="28"/>
      <c r="D15" s="28">
        <v>403</v>
      </c>
      <c r="E15" s="29"/>
      <c r="F15" s="28"/>
      <c r="G15" s="28">
        <v>49</v>
      </c>
      <c r="H15" s="29"/>
      <c r="I15" s="28"/>
      <c r="J15" s="28">
        <v>4</v>
      </c>
      <c r="K15" s="29"/>
      <c r="L15" s="45"/>
      <c r="M15" s="28">
        <v>1</v>
      </c>
      <c r="N15" s="29"/>
      <c r="O15" s="28">
        <v>0</v>
      </c>
      <c r="P15" s="28">
        <v>0</v>
      </c>
      <c r="Q15" s="29"/>
      <c r="R15" s="84">
        <f t="shared" si="3"/>
        <v>457</v>
      </c>
      <c r="S15" s="30">
        <f>C15+F15+I15+L15+O15</f>
        <v>0</v>
      </c>
      <c r="T15" s="30">
        <f>D15+G15+J15+M15+P15</f>
        <v>457</v>
      </c>
      <c r="U15" s="44" t="e">
        <f>T15/S15-1</f>
        <v>#DIV/0!</v>
      </c>
    </row>
    <row r="16" spans="1:23" s="20" customFormat="1" ht="89.25" x14ac:dyDescent="0.25">
      <c r="A16" s="78">
        <v>7</v>
      </c>
      <c r="B16" s="85" t="s">
        <v>99</v>
      </c>
      <c r="C16" s="28">
        <v>0</v>
      </c>
      <c r="D16" s="28"/>
      <c r="E16" s="29"/>
      <c r="F16" s="28">
        <v>0</v>
      </c>
      <c r="G16" s="28"/>
      <c r="H16" s="29"/>
      <c r="I16" s="28">
        <v>0</v>
      </c>
      <c r="J16" s="28"/>
      <c r="K16" s="29"/>
      <c r="L16" s="28">
        <v>0</v>
      </c>
      <c r="M16" s="28"/>
      <c r="N16" s="29"/>
      <c r="O16" s="28">
        <v>0</v>
      </c>
      <c r="P16" s="28">
        <v>0</v>
      </c>
      <c r="Q16" s="29"/>
      <c r="R16" s="84">
        <f t="shared" si="3"/>
        <v>0</v>
      </c>
      <c r="S16" s="30"/>
      <c r="T16" s="30"/>
    </row>
    <row r="17" spans="1:19" s="20" customFormat="1" x14ac:dyDescent="0.25">
      <c r="A17" s="79" t="s">
        <v>100</v>
      </c>
      <c r="B17" s="85" t="s">
        <v>93</v>
      </c>
      <c r="C17" s="28">
        <v>0</v>
      </c>
      <c r="D17" s="28">
        <v>0</v>
      </c>
      <c r="E17" s="29"/>
      <c r="F17" s="28">
        <v>0</v>
      </c>
      <c r="G17" s="28">
        <v>0</v>
      </c>
      <c r="H17" s="29"/>
      <c r="I17" s="28">
        <v>0</v>
      </c>
      <c r="J17" s="28">
        <v>0</v>
      </c>
      <c r="K17" s="29"/>
      <c r="L17" s="28">
        <v>0</v>
      </c>
      <c r="M17" s="28">
        <v>0</v>
      </c>
      <c r="N17" s="29"/>
      <c r="O17" s="28">
        <v>0</v>
      </c>
      <c r="P17" s="28">
        <v>0</v>
      </c>
      <c r="Q17" s="29"/>
      <c r="R17" s="84">
        <f t="shared" si="3"/>
        <v>0</v>
      </c>
      <c r="S17" s="30"/>
    </row>
    <row r="18" spans="1:19" s="20" customFormat="1" x14ac:dyDescent="0.25">
      <c r="A18" s="79" t="s">
        <v>101</v>
      </c>
      <c r="B18" s="85" t="s">
        <v>102</v>
      </c>
      <c r="C18" s="28">
        <v>0</v>
      </c>
      <c r="D18" s="28"/>
      <c r="E18" s="29"/>
      <c r="F18" s="28">
        <v>0</v>
      </c>
      <c r="G18" s="28"/>
      <c r="H18" s="29"/>
      <c r="I18" s="28">
        <v>0</v>
      </c>
      <c r="J18" s="28"/>
      <c r="K18" s="29"/>
      <c r="L18" s="28">
        <v>0</v>
      </c>
      <c r="M18" s="28"/>
      <c r="N18" s="29"/>
      <c r="O18" s="28">
        <v>0</v>
      </c>
      <c r="P18" s="28">
        <v>0</v>
      </c>
      <c r="Q18" s="29"/>
      <c r="R18" s="84">
        <f t="shared" si="3"/>
        <v>0</v>
      </c>
      <c r="S18" s="30"/>
    </row>
    <row r="19" spans="1:19" ht="51.75" thickBot="1" x14ac:dyDescent="0.3">
      <c r="A19" s="80">
        <v>8</v>
      </c>
      <c r="B19" s="86" t="s">
        <v>103</v>
      </c>
      <c r="C19" s="87"/>
      <c r="D19" s="87">
        <v>157</v>
      </c>
      <c r="E19" s="88"/>
      <c r="F19" s="87"/>
      <c r="G19" s="87">
        <v>240</v>
      </c>
      <c r="H19" s="88"/>
      <c r="I19" s="87"/>
      <c r="J19" s="87">
        <v>226</v>
      </c>
      <c r="K19" s="88"/>
      <c r="L19" s="87">
        <v>289</v>
      </c>
      <c r="M19" s="87">
        <v>608</v>
      </c>
      <c r="N19" s="88">
        <f>M19/L19-1</f>
        <v>1.1038062283737022</v>
      </c>
      <c r="O19" s="87">
        <v>0</v>
      </c>
      <c r="P19" s="87">
        <v>0</v>
      </c>
      <c r="Q19" s="88"/>
      <c r="R19" s="89">
        <f t="shared" si="3"/>
        <v>1231</v>
      </c>
      <c r="S19" s="30"/>
    </row>
  </sheetData>
  <mergeCells count="10">
    <mergeCell ref="D2:O2"/>
    <mergeCell ref="A4:A6"/>
    <mergeCell ref="B4:B6"/>
    <mergeCell ref="C4:Q4"/>
    <mergeCell ref="R4:R6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8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5"/>
  <sheetViews>
    <sheetView topLeftCell="A4" workbookViewId="0">
      <selection activeCell="E10" sqref="E10:F25"/>
    </sheetView>
  </sheetViews>
  <sheetFormatPr defaultRowHeight="15" x14ac:dyDescent="0.25"/>
  <cols>
    <col min="2" max="2" width="32" customWidth="1"/>
    <col min="3" max="3" width="16.85546875" customWidth="1"/>
  </cols>
  <sheetData>
    <row r="4" spans="2:12" ht="79.5" customHeight="1" x14ac:dyDescent="0.25">
      <c r="B4" s="179" t="s">
        <v>108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6" spans="2:12" ht="15.75" thickBot="1" x14ac:dyDescent="0.3"/>
    <row r="7" spans="2:12" ht="45" customHeight="1" thickBot="1" x14ac:dyDescent="0.3">
      <c r="B7" s="191" t="s">
        <v>109</v>
      </c>
      <c r="C7" s="192"/>
      <c r="D7" s="193"/>
      <c r="E7" s="191">
        <v>15</v>
      </c>
      <c r="F7" s="193"/>
      <c r="G7" s="191">
        <v>150</v>
      </c>
      <c r="H7" s="193"/>
      <c r="I7" s="191">
        <v>250</v>
      </c>
      <c r="J7" s="193"/>
      <c r="K7" s="191">
        <v>670</v>
      </c>
      <c r="L7" s="193"/>
    </row>
    <row r="8" spans="2:12" ht="15.75" thickBot="1" x14ac:dyDescent="0.3">
      <c r="B8" s="191" t="s">
        <v>110</v>
      </c>
      <c r="C8" s="192"/>
      <c r="D8" s="193"/>
      <c r="E8" s="15" t="s">
        <v>111</v>
      </c>
      <c r="F8" s="15" t="s">
        <v>112</v>
      </c>
      <c r="G8" s="15" t="s">
        <v>111</v>
      </c>
      <c r="H8" s="15" t="s">
        <v>112</v>
      </c>
      <c r="I8" s="15" t="s">
        <v>111</v>
      </c>
      <c r="J8" s="15" t="s">
        <v>112</v>
      </c>
      <c r="K8" s="15" t="s">
        <v>111</v>
      </c>
      <c r="L8" s="15" t="s">
        <v>112</v>
      </c>
    </row>
    <row r="9" spans="2:12" ht="45.75" thickBot="1" x14ac:dyDescent="0.3">
      <c r="B9" s="14" t="s">
        <v>113</v>
      </c>
      <c r="C9" s="15" t="s">
        <v>114</v>
      </c>
      <c r="D9" s="15" t="s">
        <v>115</v>
      </c>
      <c r="E9" s="34"/>
      <c r="F9" s="34"/>
      <c r="G9" s="34"/>
      <c r="H9" s="34"/>
      <c r="I9" s="34"/>
      <c r="J9" s="34"/>
      <c r="K9" s="34"/>
      <c r="L9" s="34"/>
    </row>
    <row r="10" spans="2:12" ht="72.75" customHeight="1" thickBot="1" x14ac:dyDescent="0.3">
      <c r="B10" s="188" t="s">
        <v>116</v>
      </c>
      <c r="C10" s="188" t="s">
        <v>117</v>
      </c>
      <c r="D10" s="15" t="s">
        <v>118</v>
      </c>
      <c r="E10" s="139">
        <v>12746.74</v>
      </c>
      <c r="F10" s="139">
        <v>550</v>
      </c>
      <c r="G10" s="34">
        <v>79720.2</v>
      </c>
      <c r="H10" s="34">
        <v>79720.2</v>
      </c>
      <c r="I10" s="34">
        <v>8868342.5500000007</v>
      </c>
      <c r="J10" s="34">
        <v>5790837.2699999996</v>
      </c>
      <c r="K10" s="34">
        <v>13918851.789999999</v>
      </c>
      <c r="L10" s="34">
        <v>10081740.82</v>
      </c>
    </row>
    <row r="11" spans="2:12" ht="15.75" thickBot="1" x14ac:dyDescent="0.3">
      <c r="B11" s="189"/>
      <c r="C11" s="190"/>
      <c r="D11" s="15" t="s">
        <v>119</v>
      </c>
      <c r="E11" s="139">
        <v>12746.74</v>
      </c>
      <c r="F11" s="139">
        <v>550</v>
      </c>
      <c r="G11" s="34">
        <v>79720.2</v>
      </c>
      <c r="H11" s="34">
        <v>79720.2</v>
      </c>
      <c r="I11" s="34">
        <v>7232544.3200000003</v>
      </c>
      <c r="J11" s="34">
        <v>5215476.5599999996</v>
      </c>
      <c r="K11" s="34">
        <v>9049943.5399999991</v>
      </c>
      <c r="L11" s="34">
        <v>8351522</v>
      </c>
    </row>
    <row r="12" spans="2:12" ht="15.75" thickBot="1" x14ac:dyDescent="0.3">
      <c r="B12" s="189"/>
      <c r="C12" s="188" t="s">
        <v>120</v>
      </c>
      <c r="D12" s="15" t="s">
        <v>118</v>
      </c>
      <c r="E12" s="139">
        <v>12746.74</v>
      </c>
      <c r="F12" s="139">
        <v>550</v>
      </c>
      <c r="G12" s="34">
        <v>79720.2</v>
      </c>
      <c r="H12" s="34">
        <v>79720.2</v>
      </c>
      <c r="I12" s="34">
        <v>3069723.89</v>
      </c>
      <c r="J12" s="34">
        <v>2070153.7</v>
      </c>
      <c r="K12" s="34">
        <v>3241120.01</v>
      </c>
      <c r="L12" s="34">
        <v>2936856.89</v>
      </c>
    </row>
    <row r="13" spans="2:12" ht="15.75" thickBot="1" x14ac:dyDescent="0.3">
      <c r="B13" s="190"/>
      <c r="C13" s="190"/>
      <c r="D13" s="15" t="s">
        <v>119</v>
      </c>
      <c r="E13" s="139">
        <v>12746.74</v>
      </c>
      <c r="F13" s="139">
        <v>550</v>
      </c>
      <c r="G13" s="34">
        <v>79720.2</v>
      </c>
      <c r="H13" s="34">
        <v>79720.2</v>
      </c>
      <c r="I13" s="34">
        <v>1770233.01</v>
      </c>
      <c r="J13" s="34">
        <v>1169187.55</v>
      </c>
      <c r="K13" s="34">
        <v>4524971.7699999996</v>
      </c>
      <c r="L13" s="34">
        <v>1637366.01</v>
      </c>
    </row>
    <row r="14" spans="2:12" ht="15.75" thickBot="1" x14ac:dyDescent="0.3">
      <c r="B14" s="188">
        <v>750</v>
      </c>
      <c r="C14" s="188" t="s">
        <v>117</v>
      </c>
      <c r="D14" s="15" t="s">
        <v>118</v>
      </c>
      <c r="E14" s="139">
        <v>12746.74</v>
      </c>
      <c r="F14" s="139">
        <v>12746.74</v>
      </c>
      <c r="G14" s="34">
        <v>79720.2</v>
      </c>
      <c r="H14" s="34">
        <v>79720.2</v>
      </c>
      <c r="I14" s="34">
        <v>10148884.119999999</v>
      </c>
      <c r="J14" s="34">
        <v>6759480.6200000001</v>
      </c>
      <c r="K14" s="34">
        <v>15539411.789999999</v>
      </c>
      <c r="L14" s="34">
        <v>11550169.26</v>
      </c>
    </row>
    <row r="15" spans="2:12" ht="15.75" thickBot="1" x14ac:dyDescent="0.3">
      <c r="B15" s="189"/>
      <c r="C15" s="190"/>
      <c r="D15" s="15" t="s">
        <v>119</v>
      </c>
      <c r="E15" s="139">
        <v>12746.74</v>
      </c>
      <c r="F15" s="139">
        <v>12746.74</v>
      </c>
      <c r="G15" s="34">
        <v>79720.2</v>
      </c>
      <c r="H15" s="34">
        <v>79720.2</v>
      </c>
      <c r="I15" s="34">
        <v>8380755.7800000003</v>
      </c>
      <c r="J15" s="34">
        <v>6351604.96</v>
      </c>
      <c r="K15" s="34">
        <v>13127001.9</v>
      </c>
      <c r="L15" s="34">
        <v>8977860.4000000004</v>
      </c>
    </row>
    <row r="16" spans="2:12" ht="15.75" thickBot="1" x14ac:dyDescent="0.3">
      <c r="B16" s="189"/>
      <c r="C16" s="188" t="s">
        <v>120</v>
      </c>
      <c r="D16" s="15" t="s">
        <v>118</v>
      </c>
      <c r="E16" s="139">
        <v>12746.74</v>
      </c>
      <c r="F16" s="139">
        <v>12746.74</v>
      </c>
      <c r="G16" s="34">
        <v>79720.2</v>
      </c>
      <c r="H16" s="34">
        <v>79720.2</v>
      </c>
      <c r="I16" s="34">
        <v>4538152.34</v>
      </c>
      <c r="J16" s="34">
        <v>3038797.05</v>
      </c>
      <c r="K16" s="34">
        <v>4861680.01</v>
      </c>
      <c r="L16" s="34">
        <v>4405285.34</v>
      </c>
    </row>
    <row r="17" spans="2:12" ht="15.75" thickBot="1" x14ac:dyDescent="0.3">
      <c r="B17" s="190"/>
      <c r="C17" s="190"/>
      <c r="D17" s="15" t="s">
        <v>119</v>
      </c>
      <c r="E17" s="139">
        <v>12746.74</v>
      </c>
      <c r="F17" s="139">
        <v>12746.74</v>
      </c>
      <c r="G17" s="34">
        <v>79720.2</v>
      </c>
      <c r="H17" s="34">
        <v>79720.2</v>
      </c>
      <c r="I17" s="34">
        <v>2588916.02</v>
      </c>
      <c r="J17" s="34">
        <v>2011882.19</v>
      </c>
      <c r="K17" s="34">
        <v>4912098.03</v>
      </c>
      <c r="L17" s="34">
        <v>1879015.19</v>
      </c>
    </row>
    <row r="18" spans="2:12" ht="15.75" thickBot="1" x14ac:dyDescent="0.3">
      <c r="B18" s="188">
        <v>1000</v>
      </c>
      <c r="C18" s="188" t="s">
        <v>117</v>
      </c>
      <c r="D18" s="15" t="s">
        <v>118</v>
      </c>
      <c r="E18" s="139">
        <v>12746.74</v>
      </c>
      <c r="F18" s="139">
        <v>12746.74</v>
      </c>
      <c r="G18" s="34">
        <v>79720.2</v>
      </c>
      <c r="H18" s="34">
        <v>79720.2</v>
      </c>
      <c r="I18" s="34">
        <v>11805199.449999999</v>
      </c>
      <c r="J18" s="34">
        <v>8440858.3900000006</v>
      </c>
      <c r="K18" s="34">
        <v>17159971.789999999</v>
      </c>
      <c r="L18" s="34">
        <v>13018597.710000001</v>
      </c>
    </row>
    <row r="19" spans="2:12" ht="15.75" thickBot="1" x14ac:dyDescent="0.3">
      <c r="B19" s="189"/>
      <c r="C19" s="190"/>
      <c r="D19" s="15" t="s">
        <v>119</v>
      </c>
      <c r="E19" s="139">
        <v>12746.74</v>
      </c>
      <c r="F19" s="139">
        <v>12746.74</v>
      </c>
      <c r="G19" s="34">
        <v>79720.2</v>
      </c>
      <c r="H19" s="34">
        <v>79720.2</v>
      </c>
      <c r="I19" s="34">
        <v>9199438.7799999993</v>
      </c>
      <c r="J19" s="34">
        <v>6468153.3499999996</v>
      </c>
      <c r="K19" s="34">
        <v>13945684.9</v>
      </c>
      <c r="L19" s="34">
        <v>9604198.7899999991</v>
      </c>
    </row>
    <row r="20" spans="2:12" ht="15.75" thickBot="1" x14ac:dyDescent="0.3">
      <c r="B20" s="189"/>
      <c r="C20" s="188" t="s">
        <v>120</v>
      </c>
      <c r="D20" s="15" t="s">
        <v>118</v>
      </c>
      <c r="E20" s="139">
        <v>12746.74</v>
      </c>
      <c r="F20" s="139">
        <v>12746.74</v>
      </c>
      <c r="G20" s="34">
        <v>79720.2</v>
      </c>
      <c r="H20" s="34">
        <v>79720.2</v>
      </c>
      <c r="I20" s="34">
        <v>6006580.79</v>
      </c>
      <c r="J20" s="34">
        <v>4007440.4</v>
      </c>
      <c r="K20" s="34">
        <v>6482240.0199999996</v>
      </c>
      <c r="L20" s="34">
        <v>5873713.79</v>
      </c>
    </row>
    <row r="21" spans="2:12" ht="15.75" thickBot="1" x14ac:dyDescent="0.3">
      <c r="B21" s="190"/>
      <c r="C21" s="190"/>
      <c r="D21" s="15" t="s">
        <v>119</v>
      </c>
      <c r="E21" s="139">
        <v>12746.74</v>
      </c>
      <c r="F21" s="139">
        <v>12746.74</v>
      </c>
      <c r="G21" s="34">
        <v>79720.2</v>
      </c>
      <c r="H21" s="34">
        <v>79720.2</v>
      </c>
      <c r="I21" s="34">
        <v>3407599.02</v>
      </c>
      <c r="J21" s="34">
        <v>2638220.59</v>
      </c>
      <c r="K21" s="34">
        <v>6549464.04</v>
      </c>
      <c r="L21" s="34">
        <v>2505353.59</v>
      </c>
    </row>
    <row r="22" spans="2:12" ht="15.75" thickBot="1" x14ac:dyDescent="0.3">
      <c r="B22" s="188">
        <v>1250</v>
      </c>
      <c r="C22" s="188" t="s">
        <v>117</v>
      </c>
      <c r="D22" s="15" t="s">
        <v>118</v>
      </c>
      <c r="E22" s="139">
        <v>12746.74</v>
      </c>
      <c r="F22" s="139">
        <v>12746.74</v>
      </c>
      <c r="G22" s="34">
        <v>79720.2</v>
      </c>
      <c r="H22" s="34">
        <v>79720.2</v>
      </c>
      <c r="I22" s="34">
        <v>13273627.890000001</v>
      </c>
      <c r="J22" s="34">
        <v>8523807.0299999993</v>
      </c>
      <c r="K22" s="34">
        <v>18780531.800000001</v>
      </c>
      <c r="L22" s="34">
        <v>14487026.16</v>
      </c>
    </row>
    <row r="23" spans="2:12" ht="15.75" thickBot="1" x14ac:dyDescent="0.3">
      <c r="B23" s="189"/>
      <c r="C23" s="190"/>
      <c r="D23" s="15" t="s">
        <v>119</v>
      </c>
      <c r="E23" s="139">
        <v>12746.74</v>
      </c>
      <c r="F23" s="139">
        <v>12746.74</v>
      </c>
      <c r="G23" s="34">
        <v>79720.2</v>
      </c>
      <c r="H23" s="34">
        <v>79720.2</v>
      </c>
      <c r="I23" s="34">
        <v>9688593.3399999999</v>
      </c>
      <c r="J23" s="34">
        <v>6764963.2999999998</v>
      </c>
      <c r="K23" s="34">
        <v>14764367.91</v>
      </c>
      <c r="L23" s="34">
        <v>10230537.189999999</v>
      </c>
    </row>
    <row r="24" spans="2:12" ht="15.75" thickBot="1" x14ac:dyDescent="0.3">
      <c r="B24" s="189"/>
      <c r="C24" s="188" t="s">
        <v>120</v>
      </c>
      <c r="D24" s="15" t="s">
        <v>118</v>
      </c>
      <c r="E24" s="139">
        <v>12746.74</v>
      </c>
      <c r="F24" s="139">
        <v>12746.74</v>
      </c>
      <c r="G24" s="34">
        <v>79720.2</v>
      </c>
      <c r="H24" s="34">
        <v>79720.2</v>
      </c>
      <c r="I24" s="34">
        <v>7475009.2400000002</v>
      </c>
      <c r="J24" s="34">
        <v>4976083.76</v>
      </c>
      <c r="K24" s="34">
        <v>8102800.0199999996</v>
      </c>
      <c r="L24" s="34">
        <v>7342142.2400000002</v>
      </c>
    </row>
    <row r="25" spans="2:12" ht="15.75" thickBot="1" x14ac:dyDescent="0.3">
      <c r="B25" s="190"/>
      <c r="C25" s="190"/>
      <c r="D25" s="15" t="s">
        <v>119</v>
      </c>
      <c r="E25" s="139">
        <v>12746.74</v>
      </c>
      <c r="F25" s="139">
        <v>12746.74</v>
      </c>
      <c r="G25" s="34">
        <v>79720.2</v>
      </c>
      <c r="H25" s="34">
        <v>79720.2</v>
      </c>
      <c r="I25" s="34">
        <v>4226282.03</v>
      </c>
      <c r="J25" s="34">
        <v>3264558.99</v>
      </c>
      <c r="K25" s="34">
        <v>8186830.0499999998</v>
      </c>
      <c r="L25" s="34">
        <v>3131691.99</v>
      </c>
    </row>
  </sheetData>
  <mergeCells count="19">
    <mergeCell ref="B4:L4"/>
    <mergeCell ref="B8:D8"/>
    <mergeCell ref="B10:B13"/>
    <mergeCell ref="C10:C11"/>
    <mergeCell ref="C12:C13"/>
    <mergeCell ref="B7:D7"/>
    <mergeCell ref="E7:F7"/>
    <mergeCell ref="G7:H7"/>
    <mergeCell ref="I7:J7"/>
    <mergeCell ref="K7:L7"/>
    <mergeCell ref="B22:B25"/>
    <mergeCell ref="C22:C23"/>
    <mergeCell ref="C24:C25"/>
    <mergeCell ref="B14:B17"/>
    <mergeCell ref="C14:C15"/>
    <mergeCell ref="C16:C17"/>
    <mergeCell ref="B18:B21"/>
    <mergeCell ref="C18:C19"/>
    <mergeCell ref="C20:C2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37"/>
  <sheetViews>
    <sheetView zoomScale="70" zoomScaleNormal="70" workbookViewId="0">
      <selection activeCell="X18" sqref="X18"/>
    </sheetView>
  </sheetViews>
  <sheetFormatPr defaultRowHeight="15" x14ac:dyDescent="0.25"/>
  <cols>
    <col min="3" max="3" width="10.7109375" bestFit="1" customWidth="1"/>
    <col min="4" max="4" width="32.5703125" customWidth="1"/>
    <col min="7" max="7" width="17.42578125" customWidth="1"/>
    <col min="10" max="10" width="18.42578125" customWidth="1"/>
    <col min="11" max="11" width="8.7109375" bestFit="1" customWidth="1"/>
    <col min="13" max="13" width="15.5703125" customWidth="1"/>
    <col min="16" max="16" width="15.42578125" customWidth="1"/>
    <col min="19" max="19" width="13.140625" customWidth="1"/>
    <col min="20" max="20" width="0" style="91" hidden="1" customWidth="1"/>
  </cols>
  <sheetData>
    <row r="3" spans="3:20" ht="15" customHeight="1" x14ac:dyDescent="0.25">
      <c r="C3" s="179" t="s">
        <v>143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3:20" x14ac:dyDescent="0.25"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</row>
    <row r="5" spans="3:20" x14ac:dyDescent="0.25"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3:20" x14ac:dyDescent="0.25"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</row>
    <row r="7" spans="3:20" x14ac:dyDescent="0.2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</row>
    <row r="8" spans="3:20" x14ac:dyDescent="0.25"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</row>
    <row r="9" spans="3:20" x14ac:dyDescent="0.25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3:20" x14ac:dyDescent="0.25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2" spans="3:20" ht="74.25" customHeight="1" x14ac:dyDescent="0.25">
      <c r="C12" s="194" t="s">
        <v>2</v>
      </c>
      <c r="D12" s="194" t="s">
        <v>121</v>
      </c>
      <c r="E12" s="194" t="s">
        <v>122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3:20" ht="45" customHeight="1" x14ac:dyDescent="0.25">
      <c r="C13" s="194"/>
      <c r="D13" s="194"/>
      <c r="E13" s="194" t="s">
        <v>123</v>
      </c>
      <c r="F13" s="194"/>
      <c r="G13" s="194"/>
      <c r="H13" s="194" t="s">
        <v>124</v>
      </c>
      <c r="I13" s="194"/>
      <c r="J13" s="194"/>
      <c r="K13" s="194" t="s">
        <v>125</v>
      </c>
      <c r="L13" s="194"/>
      <c r="M13" s="194"/>
      <c r="N13" s="194" t="s">
        <v>126</v>
      </c>
      <c r="O13" s="194"/>
      <c r="P13" s="194"/>
      <c r="Q13" s="194" t="s">
        <v>127</v>
      </c>
      <c r="R13" s="194"/>
      <c r="S13" s="194"/>
    </row>
    <row r="14" spans="3:20" ht="60" x14ac:dyDescent="0.25">
      <c r="C14" s="37"/>
      <c r="D14" s="37"/>
      <c r="E14" s="52">
        <v>2020</v>
      </c>
      <c r="F14" s="38">
        <v>2021</v>
      </c>
      <c r="G14" s="38" t="s">
        <v>88</v>
      </c>
      <c r="H14" s="38">
        <v>2020</v>
      </c>
      <c r="I14" s="38">
        <v>2021</v>
      </c>
      <c r="J14" s="38" t="s">
        <v>88</v>
      </c>
      <c r="K14" s="38">
        <v>2020</v>
      </c>
      <c r="L14" s="38">
        <v>2021</v>
      </c>
      <c r="M14" s="38" t="s">
        <v>88</v>
      </c>
      <c r="N14" s="38">
        <v>2020</v>
      </c>
      <c r="O14" s="38">
        <v>2021</v>
      </c>
      <c r="P14" s="38" t="s">
        <v>88</v>
      </c>
      <c r="Q14" s="38">
        <v>2019</v>
      </c>
      <c r="R14" s="38">
        <v>2020</v>
      </c>
      <c r="S14" s="38" t="s">
        <v>88</v>
      </c>
    </row>
    <row r="15" spans="3:20" x14ac:dyDescent="0.25">
      <c r="C15" s="38">
        <v>1</v>
      </c>
      <c r="D15" s="38">
        <v>2</v>
      </c>
      <c r="E15" s="38">
        <v>3</v>
      </c>
      <c r="F15" s="38">
        <v>4</v>
      </c>
      <c r="G15" s="38">
        <v>5</v>
      </c>
      <c r="H15" s="38">
        <v>6</v>
      </c>
      <c r="I15" s="38">
        <v>7</v>
      </c>
      <c r="J15" s="38">
        <v>8</v>
      </c>
      <c r="K15" s="38">
        <v>9</v>
      </c>
      <c r="L15" s="38">
        <v>10</v>
      </c>
      <c r="M15" s="38">
        <v>11</v>
      </c>
      <c r="N15" s="38">
        <v>12</v>
      </c>
      <c r="O15" s="38">
        <v>13</v>
      </c>
      <c r="P15" s="38">
        <v>14</v>
      </c>
      <c r="Q15" s="38">
        <v>15</v>
      </c>
      <c r="R15" s="38">
        <v>16</v>
      </c>
      <c r="S15" s="38">
        <v>17</v>
      </c>
    </row>
    <row r="16" spans="3:20" ht="38.25" customHeight="1" x14ac:dyDescent="0.25">
      <c r="C16" s="39" t="s">
        <v>10</v>
      </c>
      <c r="D16" s="93" t="s">
        <v>128</v>
      </c>
      <c r="E16" s="37">
        <v>1864</v>
      </c>
      <c r="F16" s="37">
        <v>6384</v>
      </c>
      <c r="G16" s="51">
        <f>F16/E16-1</f>
        <v>2.4248927038626609</v>
      </c>
      <c r="H16" s="37"/>
      <c r="I16" s="37"/>
      <c r="J16" s="37"/>
      <c r="K16" s="37">
        <v>8053</v>
      </c>
      <c r="L16" s="37">
        <v>9286</v>
      </c>
      <c r="M16" s="51">
        <f>L16/K16-1</f>
        <v>0.15311064199677138</v>
      </c>
      <c r="N16" s="37">
        <v>578</v>
      </c>
      <c r="O16" s="37">
        <v>734</v>
      </c>
      <c r="P16" s="51">
        <f>O16/N16-1</f>
        <v>0.26989619377162621</v>
      </c>
      <c r="Q16" s="37"/>
      <c r="R16" s="37"/>
      <c r="S16" s="37"/>
      <c r="T16" s="91">
        <f>SUM(F16+L16+O16)</f>
        <v>16404</v>
      </c>
    </row>
    <row r="17" spans="3:20" ht="38.25" customHeight="1" x14ac:dyDescent="0.25">
      <c r="C17" s="39" t="s">
        <v>10</v>
      </c>
      <c r="D17" s="93" t="s">
        <v>129</v>
      </c>
      <c r="E17" s="37"/>
      <c r="F17" s="37"/>
      <c r="G17" s="51"/>
      <c r="H17" s="37"/>
      <c r="I17" s="37"/>
      <c r="J17" s="37"/>
      <c r="K17" s="37"/>
      <c r="L17" s="37"/>
      <c r="M17" s="51"/>
      <c r="N17" s="37"/>
      <c r="O17" s="37"/>
      <c r="P17" s="37"/>
      <c r="Q17" s="37"/>
      <c r="R17" s="37"/>
      <c r="S17" s="37"/>
    </row>
    <row r="18" spans="3:20" ht="38.25" customHeight="1" x14ac:dyDescent="0.25">
      <c r="C18" s="39" t="s">
        <v>11</v>
      </c>
      <c r="D18" s="93" t="s">
        <v>130</v>
      </c>
      <c r="E18" s="53" t="s">
        <v>222</v>
      </c>
      <c r="F18" s="55" t="s">
        <v>228</v>
      </c>
      <c r="G18" s="51">
        <f t="shared" ref="G18:G33" si="0">F18/E18-1</f>
        <v>0.14438502673796783</v>
      </c>
      <c r="H18" s="46"/>
      <c r="I18" s="46"/>
      <c r="J18" s="46"/>
      <c r="K18" s="53" t="s">
        <v>223</v>
      </c>
      <c r="L18" s="55" t="s">
        <v>229</v>
      </c>
      <c r="M18" s="51">
        <f t="shared" ref="M18:M33" si="1">L18/K18-1</f>
        <v>-6.0542797494780753E-2</v>
      </c>
      <c r="N18" s="46"/>
      <c r="O18" s="46"/>
      <c r="P18" s="46"/>
      <c r="Q18" s="37"/>
      <c r="R18" s="46"/>
      <c r="S18" s="37"/>
      <c r="T18" s="100">
        <f>F18+L18</f>
        <v>1114</v>
      </c>
    </row>
    <row r="19" spans="3:20" ht="38.25" customHeight="1" x14ac:dyDescent="0.25">
      <c r="C19" s="39" t="s">
        <v>13</v>
      </c>
      <c r="D19" s="93" t="s">
        <v>131</v>
      </c>
      <c r="E19" s="37"/>
      <c r="F19" s="37"/>
      <c r="G19" s="51"/>
      <c r="H19" s="37"/>
      <c r="I19" s="37"/>
      <c r="J19" s="37"/>
      <c r="K19" s="37"/>
      <c r="L19" s="37"/>
      <c r="M19" s="51"/>
      <c r="N19" s="37"/>
      <c r="O19" s="37"/>
      <c r="P19" s="37"/>
      <c r="Q19" s="37"/>
      <c r="R19" s="37"/>
      <c r="S19" s="37"/>
    </row>
    <row r="20" spans="3:20" ht="38.25" customHeight="1" x14ac:dyDescent="0.25">
      <c r="C20" s="39" t="s">
        <v>14</v>
      </c>
      <c r="D20" s="93" t="s">
        <v>132</v>
      </c>
      <c r="E20" s="46"/>
      <c r="F20" s="46"/>
      <c r="G20" s="51"/>
      <c r="H20" s="46"/>
      <c r="I20" s="46"/>
      <c r="J20" s="46"/>
      <c r="K20" s="46"/>
      <c r="L20" s="46"/>
      <c r="M20" s="51"/>
      <c r="N20" s="46"/>
      <c r="O20" s="46"/>
      <c r="P20" s="46"/>
      <c r="Q20" s="46"/>
      <c r="R20" s="46"/>
      <c r="S20" s="37"/>
    </row>
    <row r="21" spans="3:20" ht="38.25" customHeight="1" x14ac:dyDescent="0.25">
      <c r="C21" s="39" t="s">
        <v>15</v>
      </c>
      <c r="D21" s="93" t="s">
        <v>133</v>
      </c>
      <c r="E21" s="37"/>
      <c r="F21" s="37"/>
      <c r="G21" s="51"/>
      <c r="H21" s="37"/>
      <c r="I21" s="37"/>
      <c r="J21" s="37"/>
      <c r="K21" s="37"/>
      <c r="L21" s="37"/>
      <c r="M21" s="51"/>
      <c r="N21" s="37"/>
      <c r="O21" s="37"/>
      <c r="P21" s="37"/>
      <c r="Q21" s="37"/>
      <c r="R21" s="37"/>
      <c r="S21" s="37"/>
    </row>
    <row r="22" spans="3:20" ht="38.25" customHeight="1" x14ac:dyDescent="0.25">
      <c r="C22" s="39" t="s">
        <v>144</v>
      </c>
      <c r="D22" s="93" t="s">
        <v>134</v>
      </c>
      <c r="E22" s="37"/>
      <c r="F22" s="37"/>
      <c r="G22" s="51"/>
      <c r="H22" s="37"/>
      <c r="I22" s="37"/>
      <c r="J22" s="37"/>
      <c r="K22" s="37"/>
      <c r="L22" s="37"/>
      <c r="M22" s="51"/>
      <c r="N22" s="37"/>
      <c r="O22" s="37"/>
      <c r="P22" s="37"/>
      <c r="Q22" s="37"/>
      <c r="R22" s="37"/>
      <c r="S22" s="37"/>
    </row>
    <row r="23" spans="3:20" ht="38.25" customHeight="1" x14ac:dyDescent="0.25">
      <c r="C23" s="39" t="s">
        <v>145</v>
      </c>
      <c r="D23" s="93" t="s">
        <v>135</v>
      </c>
      <c r="E23" s="37"/>
      <c r="F23" s="37"/>
      <c r="G23" s="51"/>
      <c r="H23" s="37"/>
      <c r="I23" s="37"/>
      <c r="J23" s="37"/>
      <c r="K23" s="37"/>
      <c r="L23" s="37">
        <v>25</v>
      </c>
      <c r="M23" s="51"/>
      <c r="N23" s="37"/>
      <c r="O23" s="37"/>
      <c r="P23" s="37"/>
      <c r="Q23" s="37"/>
      <c r="R23" s="37"/>
      <c r="S23" s="37"/>
    </row>
    <row r="24" spans="3:20" ht="38.25" customHeight="1" x14ac:dyDescent="0.25">
      <c r="C24" s="39" t="s">
        <v>16</v>
      </c>
      <c r="D24" s="93" t="s">
        <v>136</v>
      </c>
      <c r="E24" s="37"/>
      <c r="F24" s="37"/>
      <c r="G24" s="51"/>
      <c r="H24" s="37"/>
      <c r="I24" s="37"/>
      <c r="J24" s="37"/>
      <c r="K24" s="37"/>
      <c r="L24" s="37"/>
      <c r="M24" s="51"/>
      <c r="N24" s="37"/>
      <c r="O24" s="37"/>
      <c r="P24" s="37"/>
      <c r="Q24" s="37"/>
      <c r="R24" s="37"/>
      <c r="S24" s="37"/>
    </row>
    <row r="25" spans="3:20" ht="38.25" customHeight="1" x14ac:dyDescent="0.25">
      <c r="C25" s="39" t="s">
        <v>17</v>
      </c>
      <c r="D25" s="93" t="s">
        <v>137</v>
      </c>
      <c r="E25" s="47"/>
      <c r="F25" s="47"/>
      <c r="G25" s="51"/>
      <c r="H25" s="37"/>
      <c r="I25" s="37"/>
      <c r="J25" s="37"/>
      <c r="K25" s="37"/>
      <c r="L25" s="37"/>
      <c r="M25" s="51"/>
      <c r="N25" s="37"/>
      <c r="O25" s="37"/>
      <c r="P25" s="37"/>
      <c r="Q25" s="37"/>
      <c r="R25" s="37"/>
      <c r="S25" s="37"/>
    </row>
    <row r="26" spans="3:20" ht="38.25" customHeight="1" x14ac:dyDescent="0.25">
      <c r="C26" s="39" t="s">
        <v>146</v>
      </c>
      <c r="D26" s="93" t="s">
        <v>138</v>
      </c>
      <c r="E26" s="37"/>
      <c r="F26" s="37"/>
      <c r="G26" s="51"/>
      <c r="H26" s="37"/>
      <c r="I26" s="37"/>
      <c r="J26" s="37"/>
      <c r="K26" s="37"/>
      <c r="L26" s="37"/>
      <c r="M26" s="51"/>
      <c r="N26" s="37"/>
      <c r="O26" s="37"/>
      <c r="P26" s="37"/>
      <c r="Q26" s="37"/>
      <c r="R26" s="37"/>
      <c r="S26" s="37"/>
    </row>
    <row r="27" spans="3:20" ht="38.25" customHeight="1" x14ac:dyDescent="0.25">
      <c r="C27" s="39" t="s">
        <v>147</v>
      </c>
      <c r="D27" s="93" t="s">
        <v>130</v>
      </c>
      <c r="E27" s="37">
        <v>153</v>
      </c>
      <c r="F27" s="37">
        <v>137</v>
      </c>
      <c r="G27" s="51">
        <f t="shared" si="0"/>
        <v>-0.10457516339869277</v>
      </c>
      <c r="H27" s="37"/>
      <c r="I27" s="37"/>
      <c r="J27" s="37"/>
      <c r="K27" s="37">
        <v>1182</v>
      </c>
      <c r="L27" s="37">
        <v>619</v>
      </c>
      <c r="M27" s="51">
        <f t="shared" si="1"/>
        <v>-0.47631133671742809</v>
      </c>
      <c r="N27" s="37"/>
      <c r="O27" s="37"/>
      <c r="P27" s="37"/>
      <c r="Q27" s="37"/>
      <c r="R27" s="37"/>
      <c r="S27" s="37"/>
    </row>
    <row r="28" spans="3:20" ht="38.25" customHeight="1" x14ac:dyDescent="0.25">
      <c r="C28" s="39" t="s">
        <v>18</v>
      </c>
      <c r="D28" s="93" t="s">
        <v>131</v>
      </c>
      <c r="E28" s="37"/>
      <c r="F28" s="37"/>
      <c r="G28" s="51"/>
      <c r="H28" s="37"/>
      <c r="I28" s="37"/>
      <c r="J28" s="37"/>
      <c r="K28" s="37"/>
      <c r="L28" s="37"/>
      <c r="M28" s="51"/>
      <c r="N28" s="37"/>
      <c r="O28" s="37"/>
      <c r="P28" s="37"/>
      <c r="Q28" s="37"/>
      <c r="R28" s="37"/>
      <c r="S28" s="37"/>
    </row>
    <row r="29" spans="3:20" ht="38.25" customHeight="1" x14ac:dyDescent="0.25">
      <c r="C29" s="39" t="s">
        <v>19</v>
      </c>
      <c r="D29" s="93" t="s">
        <v>132</v>
      </c>
      <c r="E29" s="53" t="s">
        <v>221</v>
      </c>
      <c r="F29" s="55" t="s">
        <v>231</v>
      </c>
      <c r="G29" s="51">
        <f>F29/E29-1</f>
        <v>-0.34920634920634919</v>
      </c>
      <c r="H29" s="46"/>
      <c r="I29" s="46"/>
      <c r="J29" s="46"/>
      <c r="K29" s="53" t="s">
        <v>224</v>
      </c>
      <c r="L29" s="55" t="s">
        <v>232</v>
      </c>
      <c r="M29" s="51">
        <f t="shared" si="1"/>
        <v>6.2937062937062915E-2</v>
      </c>
      <c r="N29" s="46"/>
      <c r="O29" s="46"/>
      <c r="P29" s="46"/>
      <c r="Q29" s="46"/>
      <c r="R29" s="46"/>
      <c r="S29" s="37"/>
    </row>
    <row r="30" spans="3:20" ht="56.25" customHeight="1" x14ac:dyDescent="0.25">
      <c r="C30" s="39" t="s">
        <v>20</v>
      </c>
      <c r="D30" s="93" t="s">
        <v>139</v>
      </c>
      <c r="E30" s="37">
        <v>487</v>
      </c>
      <c r="F30" s="37">
        <v>492</v>
      </c>
      <c r="G30" s="51">
        <f>F30/E30-1</f>
        <v>1.0266940451745477E-2</v>
      </c>
      <c r="H30" s="37"/>
      <c r="I30" s="37"/>
      <c r="J30" s="37"/>
      <c r="K30" s="37">
        <v>2635</v>
      </c>
      <c r="L30" s="37">
        <v>2864</v>
      </c>
      <c r="M30" s="51">
        <f t="shared" si="1"/>
        <v>8.6907020872865282E-2</v>
      </c>
      <c r="N30" s="37"/>
      <c r="O30" s="37"/>
      <c r="P30" s="37"/>
      <c r="Q30" s="37"/>
      <c r="R30" s="37"/>
      <c r="S30" s="37"/>
    </row>
    <row r="31" spans="3:20" ht="56.25" customHeight="1" x14ac:dyDescent="0.25">
      <c r="C31" s="39" t="s">
        <v>148</v>
      </c>
      <c r="D31" s="93" t="s">
        <v>220</v>
      </c>
      <c r="E31" s="37"/>
      <c r="F31" s="37"/>
      <c r="G31" s="51"/>
      <c r="H31" s="37"/>
      <c r="I31" s="37"/>
      <c r="J31" s="37"/>
      <c r="K31" s="37">
        <v>3135</v>
      </c>
      <c r="L31" s="37">
        <v>5063</v>
      </c>
      <c r="M31" s="51">
        <f t="shared" si="1"/>
        <v>0.6149920255183412</v>
      </c>
      <c r="N31" s="37"/>
      <c r="O31" s="37"/>
      <c r="P31" s="37"/>
      <c r="Q31" s="37"/>
      <c r="R31" s="37"/>
      <c r="S31" s="37"/>
    </row>
    <row r="32" spans="3:20" ht="56.25" customHeight="1" x14ac:dyDescent="0.25">
      <c r="C32" s="39" t="s">
        <v>149</v>
      </c>
      <c r="D32" s="93" t="s">
        <v>140</v>
      </c>
      <c r="E32" s="37">
        <v>974</v>
      </c>
      <c r="F32" s="37">
        <v>1374</v>
      </c>
      <c r="G32" s="51">
        <f t="shared" si="0"/>
        <v>0.41067761806981529</v>
      </c>
      <c r="H32" s="37"/>
      <c r="I32" s="37"/>
      <c r="J32" s="37"/>
      <c r="K32" s="37"/>
      <c r="L32" s="37">
        <v>709</v>
      </c>
      <c r="M32" s="51"/>
      <c r="N32" s="37">
        <v>578</v>
      </c>
      <c r="O32" s="37">
        <v>734</v>
      </c>
      <c r="P32" s="51">
        <f>O32/N32-1</f>
        <v>0.26989619377162621</v>
      </c>
      <c r="Q32" s="37"/>
      <c r="R32" s="37"/>
      <c r="S32" s="37"/>
      <c r="T32" s="91">
        <f>SUM(F32+L32+O32)</f>
        <v>2817</v>
      </c>
    </row>
    <row r="33" spans="3:19" ht="56.25" customHeight="1" x14ac:dyDescent="0.25">
      <c r="C33" s="39" t="s">
        <v>21</v>
      </c>
      <c r="D33" s="92" t="s">
        <v>104</v>
      </c>
      <c r="E33" s="53" t="s">
        <v>222</v>
      </c>
      <c r="F33" s="55" t="s">
        <v>228</v>
      </c>
      <c r="G33" s="51">
        <f t="shared" si="0"/>
        <v>0.14438502673796783</v>
      </c>
      <c r="H33" s="37"/>
      <c r="I33" s="46"/>
      <c r="J33" s="37"/>
      <c r="K33" s="53" t="s">
        <v>223</v>
      </c>
      <c r="L33" s="55" t="s">
        <v>229</v>
      </c>
      <c r="M33" s="51">
        <f t="shared" si="1"/>
        <v>-6.0542797494780753E-2</v>
      </c>
      <c r="N33" s="37"/>
      <c r="O33" s="46"/>
      <c r="P33" s="37"/>
      <c r="Q33" s="37"/>
      <c r="R33" s="37"/>
      <c r="S33" s="37"/>
    </row>
    <row r="34" spans="3:19" ht="56.25" customHeight="1" x14ac:dyDescent="0.25">
      <c r="C34" s="39" t="s">
        <v>22</v>
      </c>
      <c r="D34" s="93" t="s">
        <v>141</v>
      </c>
      <c r="E34" s="37"/>
      <c r="F34" s="37"/>
      <c r="G34" s="51"/>
      <c r="H34" s="37"/>
      <c r="I34" s="37"/>
      <c r="J34" s="37"/>
      <c r="K34" s="37"/>
      <c r="L34" s="37"/>
      <c r="M34" s="51"/>
      <c r="N34" s="37"/>
      <c r="O34" s="37"/>
      <c r="P34" s="37"/>
      <c r="Q34" s="37"/>
      <c r="R34" s="37"/>
      <c r="S34" s="37"/>
    </row>
    <row r="35" spans="3:19" ht="56.25" customHeight="1" x14ac:dyDescent="0.25">
      <c r="C35" s="39" t="s">
        <v>23</v>
      </c>
      <c r="D35" s="93" t="s">
        <v>142</v>
      </c>
      <c r="E35" s="37"/>
      <c r="F35" s="37"/>
      <c r="G35" s="51"/>
      <c r="H35" s="37"/>
      <c r="I35" s="37"/>
      <c r="J35" s="37"/>
      <c r="K35" s="37"/>
      <c r="L35" s="37"/>
      <c r="M35" s="51"/>
      <c r="N35" s="37"/>
      <c r="O35" s="37"/>
      <c r="P35" s="37"/>
      <c r="Q35" s="37"/>
      <c r="R35" s="37"/>
      <c r="S35" s="37"/>
    </row>
    <row r="36" spans="3:19" ht="38.25" customHeight="1" x14ac:dyDescent="0.25">
      <c r="C36" s="39" t="s">
        <v>12</v>
      </c>
      <c r="D36" s="94" t="s">
        <v>230</v>
      </c>
      <c r="E36" s="37"/>
      <c r="F36" s="37">
        <v>286</v>
      </c>
      <c r="G36" s="51"/>
      <c r="H36" s="37"/>
      <c r="I36" s="37"/>
      <c r="J36" s="37"/>
      <c r="K36" s="37"/>
      <c r="L36" s="37">
        <v>447</v>
      </c>
      <c r="M36" s="51"/>
      <c r="N36" s="37"/>
      <c r="O36" s="37"/>
      <c r="P36" s="37"/>
      <c r="Q36" s="37"/>
      <c r="R36" s="37"/>
      <c r="S36" s="37"/>
    </row>
    <row r="37" spans="3:19" x14ac:dyDescent="0.25">
      <c r="C37" s="36"/>
    </row>
  </sheetData>
  <mergeCells count="9">
    <mergeCell ref="C3:S10"/>
    <mergeCell ref="C12:C13"/>
    <mergeCell ref="D12:D13"/>
    <mergeCell ref="E12:S12"/>
    <mergeCell ref="E13:G13"/>
    <mergeCell ref="H13:J13"/>
    <mergeCell ref="K13:M13"/>
    <mergeCell ref="N13:P13"/>
    <mergeCell ref="Q13:S13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"/>
  <sheetViews>
    <sheetView zoomScale="85" zoomScaleNormal="85" workbookViewId="0">
      <selection activeCell="N10" sqref="N10"/>
    </sheetView>
  </sheetViews>
  <sheetFormatPr defaultRowHeight="15" x14ac:dyDescent="0.25"/>
  <cols>
    <col min="3" max="3" width="20.28515625" customWidth="1"/>
    <col min="4" max="4" width="11.28515625" customWidth="1"/>
    <col min="5" max="5" width="18.28515625" customWidth="1"/>
    <col min="6" max="6" width="25.28515625" customWidth="1"/>
    <col min="7" max="7" width="11" customWidth="1"/>
    <col min="8" max="8" width="17.85546875" customWidth="1"/>
    <col min="9" max="11" width="14.85546875" customWidth="1"/>
    <col min="12" max="12" width="23.140625" customWidth="1"/>
  </cols>
  <sheetData>
    <row r="3" spans="2:12" x14ac:dyDescent="0.25">
      <c r="B3" s="195" t="s">
        <v>160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5" spans="2:12" ht="15.75" thickBot="1" x14ac:dyDescent="0.3"/>
    <row r="6" spans="2:12" ht="103.5" customHeight="1" thickBot="1" x14ac:dyDescent="0.3">
      <c r="B6" s="12" t="s">
        <v>2</v>
      </c>
      <c r="C6" s="13" t="s">
        <v>150</v>
      </c>
      <c r="D6" s="13" t="s">
        <v>151</v>
      </c>
      <c r="E6" s="13" t="s">
        <v>152</v>
      </c>
      <c r="F6" s="13" t="s">
        <v>153</v>
      </c>
      <c r="G6" s="13" t="s">
        <v>154</v>
      </c>
      <c r="H6" s="13" t="s">
        <v>155</v>
      </c>
      <c r="I6" s="13" t="s">
        <v>156</v>
      </c>
      <c r="J6" s="13" t="s">
        <v>157</v>
      </c>
      <c r="K6" s="13" t="s">
        <v>158</v>
      </c>
      <c r="L6" s="13" t="s">
        <v>159</v>
      </c>
    </row>
    <row r="7" spans="2:12" ht="15.75" thickBot="1" x14ac:dyDescent="0.3"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</row>
    <row r="8" spans="2:12" ht="105.75" customHeight="1" thickBot="1" x14ac:dyDescent="0.3">
      <c r="B8" s="48">
        <v>1</v>
      </c>
      <c r="C8" s="15">
        <v>1</v>
      </c>
      <c r="D8" s="50" t="s">
        <v>212</v>
      </c>
      <c r="E8" s="50" t="s">
        <v>214</v>
      </c>
      <c r="F8" s="54" t="s">
        <v>225</v>
      </c>
      <c r="G8" s="50" t="s">
        <v>217</v>
      </c>
      <c r="H8" s="49" t="s">
        <v>213</v>
      </c>
      <c r="I8" s="15">
        <v>1267</v>
      </c>
      <c r="J8" s="15">
        <v>13</v>
      </c>
      <c r="K8" s="15">
        <v>3</v>
      </c>
      <c r="L8" s="15">
        <v>2</v>
      </c>
    </row>
    <row r="9" spans="2:12" ht="128.25" customHeight="1" thickBot="1" x14ac:dyDescent="0.3">
      <c r="B9" s="14">
        <v>2</v>
      </c>
      <c r="C9" s="15">
        <v>1</v>
      </c>
      <c r="D9" s="49" t="s">
        <v>212</v>
      </c>
      <c r="E9" s="50" t="s">
        <v>215</v>
      </c>
      <c r="F9" s="54" t="s">
        <v>225</v>
      </c>
      <c r="G9" s="50" t="s">
        <v>218</v>
      </c>
      <c r="H9" s="49" t="s">
        <v>213</v>
      </c>
      <c r="I9" s="49">
        <v>2453</v>
      </c>
      <c r="J9" s="15">
        <v>13</v>
      </c>
      <c r="K9" s="15">
        <v>3</v>
      </c>
      <c r="L9" s="15">
        <v>2</v>
      </c>
    </row>
    <row r="10" spans="2:12" ht="120.75" thickBot="1" x14ac:dyDescent="0.3">
      <c r="B10" s="14">
        <v>3</v>
      </c>
      <c r="C10" s="15">
        <v>1</v>
      </c>
      <c r="D10" s="50" t="s">
        <v>212</v>
      </c>
      <c r="E10" s="54" t="s">
        <v>216</v>
      </c>
      <c r="F10" s="54" t="s">
        <v>226</v>
      </c>
      <c r="G10" s="15" t="s">
        <v>219</v>
      </c>
      <c r="H10" s="49" t="s">
        <v>213</v>
      </c>
      <c r="I10" s="15">
        <v>2664</v>
      </c>
      <c r="J10" s="15">
        <v>13</v>
      </c>
      <c r="K10" s="15">
        <v>3</v>
      </c>
      <c r="L10" s="15">
        <v>2</v>
      </c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zoomScale="85" zoomScaleNormal="85" workbookViewId="0">
      <selection activeCell="B13" sqref="B13"/>
    </sheetView>
  </sheetViews>
  <sheetFormatPr defaultRowHeight="15" x14ac:dyDescent="0.25"/>
  <cols>
    <col min="3" max="3" width="36.85546875" customWidth="1"/>
    <col min="4" max="4" width="34" customWidth="1"/>
    <col min="5" max="5" width="17.5703125" customWidth="1"/>
  </cols>
  <sheetData>
    <row r="3" spans="1:14" x14ac:dyDescent="0.25">
      <c r="B3" s="199" t="s">
        <v>304</v>
      </c>
      <c r="C3" s="195"/>
      <c r="D3" s="195"/>
      <c r="E3" s="195"/>
      <c r="F3" s="95"/>
      <c r="G3" s="95"/>
      <c r="H3" s="95"/>
      <c r="I3" s="95"/>
      <c r="J3" s="95"/>
      <c r="K3" s="95"/>
      <c r="L3" s="95"/>
      <c r="M3" s="95"/>
      <c r="N3" s="95"/>
    </row>
    <row r="5" spans="1:14" ht="15.75" thickBot="1" x14ac:dyDescent="0.3"/>
    <row r="6" spans="1:14" ht="15.75" thickBot="1" x14ac:dyDescent="0.3">
      <c r="B6" s="12" t="s">
        <v>2</v>
      </c>
      <c r="C6" s="13" t="s">
        <v>161</v>
      </c>
      <c r="D6" s="13" t="s">
        <v>162</v>
      </c>
      <c r="E6" s="40"/>
    </row>
    <row r="7" spans="1:14" ht="73.5" customHeight="1" x14ac:dyDescent="0.25">
      <c r="A7" t="s">
        <v>174</v>
      </c>
      <c r="B7" s="188">
        <v>1</v>
      </c>
      <c r="C7" s="41" t="s">
        <v>163</v>
      </c>
      <c r="D7" s="188" t="s">
        <v>166</v>
      </c>
      <c r="E7" s="196" t="s">
        <v>227</v>
      </c>
    </row>
    <row r="8" spans="1:14" ht="73.5" customHeight="1" x14ac:dyDescent="0.25">
      <c r="B8" s="189"/>
      <c r="C8" s="42" t="s">
        <v>164</v>
      </c>
      <c r="D8" s="189"/>
      <c r="E8" s="197"/>
    </row>
    <row r="9" spans="1:14" ht="73.5" customHeight="1" thickBot="1" x14ac:dyDescent="0.3">
      <c r="B9" s="190"/>
      <c r="C9" s="35" t="s">
        <v>165</v>
      </c>
      <c r="D9" s="190"/>
      <c r="E9" s="198"/>
    </row>
    <row r="10" spans="1:14" ht="73.5" customHeight="1" thickBot="1" x14ac:dyDescent="0.3">
      <c r="B10" s="14">
        <v>2</v>
      </c>
      <c r="C10" s="34" t="s">
        <v>167</v>
      </c>
      <c r="D10" s="15" t="s">
        <v>168</v>
      </c>
      <c r="E10" s="34">
        <v>39532</v>
      </c>
    </row>
    <row r="11" spans="1:14" ht="73.5" customHeight="1" thickBot="1" x14ac:dyDescent="0.3">
      <c r="B11" s="96" t="s">
        <v>17</v>
      </c>
      <c r="C11" s="34" t="s">
        <v>169</v>
      </c>
      <c r="D11" s="15" t="s">
        <v>168</v>
      </c>
      <c r="E11" s="34">
        <v>23724</v>
      </c>
    </row>
    <row r="12" spans="1:14" ht="73.5" customHeight="1" thickBot="1" x14ac:dyDescent="0.3">
      <c r="B12" s="96" t="s">
        <v>18</v>
      </c>
      <c r="C12" s="34" t="s">
        <v>170</v>
      </c>
      <c r="D12" s="15" t="s">
        <v>168</v>
      </c>
      <c r="E12" s="34">
        <v>0</v>
      </c>
    </row>
    <row r="13" spans="1:14" ht="73.5" customHeight="1" thickBot="1" x14ac:dyDescent="0.3">
      <c r="B13" s="14">
        <v>3</v>
      </c>
      <c r="C13" s="34" t="s">
        <v>171</v>
      </c>
      <c r="D13" s="15" t="s">
        <v>172</v>
      </c>
      <c r="E13" s="34">
        <v>1</v>
      </c>
    </row>
    <row r="14" spans="1:14" ht="73.5" customHeight="1" thickBot="1" x14ac:dyDescent="0.3">
      <c r="B14" s="14">
        <v>4</v>
      </c>
      <c r="C14" s="34" t="s">
        <v>173</v>
      </c>
      <c r="D14" s="15" t="s">
        <v>172</v>
      </c>
      <c r="E14" s="34">
        <v>7</v>
      </c>
    </row>
  </sheetData>
  <mergeCells count="4">
    <mergeCell ref="B7:B9"/>
    <mergeCell ref="D7:D9"/>
    <mergeCell ref="E7:E9"/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"/>
  <sheetViews>
    <sheetView workbookViewId="0">
      <selection activeCell="H19" sqref="H19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3" spans="2:13" ht="87.75" customHeight="1" x14ac:dyDescent="0.25">
      <c r="B3" s="179" t="s">
        <v>175</v>
      </c>
      <c r="C3" s="179"/>
      <c r="D3" s="179"/>
      <c r="E3" s="90"/>
      <c r="F3" s="90"/>
      <c r="G3" s="90"/>
      <c r="H3" s="90"/>
      <c r="I3" s="90"/>
      <c r="J3" s="90"/>
      <c r="K3" s="90"/>
      <c r="L3" s="90"/>
      <c r="M3" s="90"/>
    </row>
    <row r="5" spans="2:13" x14ac:dyDescent="0.25">
      <c r="D5" t="s">
        <v>179</v>
      </c>
    </row>
    <row r="6" spans="2:13" ht="53.25" customHeight="1" x14ac:dyDescent="0.25">
      <c r="B6" s="97">
        <v>1</v>
      </c>
      <c r="C6" s="99" t="s">
        <v>176</v>
      </c>
      <c r="D6" s="97"/>
    </row>
    <row r="7" spans="2:13" ht="27" customHeight="1" x14ac:dyDescent="0.25">
      <c r="B7" s="98" t="s">
        <v>11</v>
      </c>
      <c r="C7" s="99" t="s">
        <v>177</v>
      </c>
      <c r="D7" s="97">
        <v>25</v>
      </c>
    </row>
    <row r="8" spans="2:13" ht="92.25" customHeight="1" x14ac:dyDescent="0.25">
      <c r="B8" s="98" t="s">
        <v>13</v>
      </c>
      <c r="C8" s="99" t="s">
        <v>178</v>
      </c>
      <c r="D8" s="97">
        <v>2817</v>
      </c>
      <c r="E8" s="43" t="str">
        <f>'Прил 7 4.1 Колич-во обращений'!$D$20</f>
        <v>качество обслуживания</v>
      </c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7"/>
  <sheetViews>
    <sheetView topLeftCell="A4" workbookViewId="0">
      <selection activeCell="H19" sqref="H19"/>
    </sheetView>
  </sheetViews>
  <sheetFormatPr defaultRowHeight="15" x14ac:dyDescent="0.25"/>
  <sheetData>
    <row r="5" spans="3:22" x14ac:dyDescent="0.25">
      <c r="C5" t="s">
        <v>180</v>
      </c>
    </row>
    <row r="7" spans="3:22" ht="37.5" customHeight="1" x14ac:dyDescent="0.25">
      <c r="C7" s="200" t="s">
        <v>305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</row>
  </sheetData>
  <mergeCells count="1">
    <mergeCell ref="C7:V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6"/>
  <sheetViews>
    <sheetView workbookViewId="0">
      <selection activeCell="S13" sqref="S13"/>
    </sheetView>
  </sheetViews>
  <sheetFormatPr defaultRowHeight="15" x14ac:dyDescent="0.25"/>
  <sheetData>
    <row r="2" spans="3:14" ht="15" customHeight="1" x14ac:dyDescent="0.25">
      <c r="C2" s="179" t="s">
        <v>181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3:14" x14ac:dyDescent="0.25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3:14" x14ac:dyDescent="0.25"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3:14" x14ac:dyDescent="0.25"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3:14" x14ac:dyDescent="0.25"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3:14" x14ac:dyDescent="0.2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</row>
    <row r="8" spans="3:14" x14ac:dyDescent="0.25"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</row>
    <row r="9" spans="3:14" x14ac:dyDescent="0.25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</row>
    <row r="10" spans="3:14" x14ac:dyDescent="0.25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</row>
    <row r="11" spans="3:14" x14ac:dyDescent="0.25"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</row>
    <row r="12" spans="3:14" x14ac:dyDescent="0.25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</row>
    <row r="13" spans="3:14" x14ac:dyDescent="0.25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3:14" x14ac:dyDescent="0.25"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3:14" x14ac:dyDescent="0.25"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</row>
    <row r="16" spans="3:14" x14ac:dyDescent="0.25"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</row>
    <row r="17" spans="3:14" x14ac:dyDescent="0.25"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</row>
    <row r="18" spans="3:14" x14ac:dyDescent="0.25"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</row>
    <row r="19" spans="3:14" x14ac:dyDescent="0.25"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</row>
    <row r="20" spans="3:14" x14ac:dyDescent="0.25"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3:14" ht="60.75" customHeight="1" x14ac:dyDescent="0.25"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</row>
    <row r="22" spans="3:14" ht="15.75" thickBot="1" x14ac:dyDescent="0.3"/>
    <row r="23" spans="3:14" ht="15.75" thickBot="1" x14ac:dyDescent="0.3">
      <c r="C23" s="61" t="s">
        <v>235</v>
      </c>
      <c r="D23" s="204" t="s">
        <v>236</v>
      </c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  <row r="24" spans="3:14" ht="30" customHeight="1" thickBot="1" x14ac:dyDescent="0.3">
      <c r="C24" s="60">
        <v>1</v>
      </c>
      <c r="D24" s="205" t="s">
        <v>266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</row>
    <row r="25" spans="3:14" ht="30" customHeight="1" thickBot="1" x14ac:dyDescent="0.3">
      <c r="C25" s="60">
        <v>2</v>
      </c>
      <c r="D25" s="201" t="s">
        <v>267</v>
      </c>
      <c r="E25" s="202"/>
      <c r="F25" s="202"/>
      <c r="G25" s="202"/>
      <c r="H25" s="202"/>
      <c r="I25" s="202"/>
      <c r="J25" s="202"/>
      <c r="K25" s="202"/>
      <c r="L25" s="202"/>
      <c r="M25" s="202"/>
      <c r="N25" s="203"/>
    </row>
    <row r="26" spans="3:14" ht="59.25" customHeight="1" thickBot="1" x14ac:dyDescent="0.3">
      <c r="C26" s="60">
        <v>3</v>
      </c>
      <c r="D26" s="201" t="s">
        <v>237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3"/>
    </row>
  </sheetData>
  <mergeCells count="5">
    <mergeCell ref="D25:N25"/>
    <mergeCell ref="D26:N26"/>
    <mergeCell ref="C2:N21"/>
    <mergeCell ref="D23:N23"/>
    <mergeCell ref="D24:N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1"/>
  <sheetViews>
    <sheetView workbookViewId="0">
      <selection activeCell="R18" sqref="R18"/>
    </sheetView>
  </sheetViews>
  <sheetFormatPr defaultRowHeight="15" x14ac:dyDescent="0.25"/>
  <sheetData>
    <row r="3" spans="3:15" ht="9" customHeight="1" x14ac:dyDescent="0.25">
      <c r="C3" s="179" t="s">
        <v>182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3:15" ht="9" customHeight="1" x14ac:dyDescent="0.25"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3:15" ht="9" customHeight="1" x14ac:dyDescent="0.25"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3:15" ht="9" customHeight="1" x14ac:dyDescent="0.25"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3:15" ht="9" customHeight="1" x14ac:dyDescent="0.2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3:15" ht="9" customHeight="1" x14ac:dyDescent="0.25"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spans="3:15" ht="9" customHeight="1" x14ac:dyDescent="0.25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</row>
    <row r="10" spans="3:15" ht="9" customHeight="1" x14ac:dyDescent="0.25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</row>
    <row r="11" spans="3:15" ht="15.75" thickBot="1" x14ac:dyDescent="0.3"/>
    <row r="12" spans="3:15" ht="15.75" thickBot="1" x14ac:dyDescent="0.3">
      <c r="C12" s="61" t="s">
        <v>235</v>
      </c>
      <c r="D12" s="206" t="s">
        <v>238</v>
      </c>
      <c r="E12" s="207"/>
      <c r="F12" s="207"/>
      <c r="G12" s="207"/>
      <c r="H12" s="207"/>
      <c r="I12" s="207"/>
      <c r="J12" s="207"/>
      <c r="K12" s="207"/>
      <c r="L12" s="208"/>
      <c r="M12" s="206" t="s">
        <v>239</v>
      </c>
      <c r="N12" s="207"/>
      <c r="O12" s="208"/>
    </row>
    <row r="13" spans="3:15" ht="15.75" thickBot="1" x14ac:dyDescent="0.3">
      <c r="C13" s="60">
        <v>1</v>
      </c>
      <c r="D13" s="209" t="s">
        <v>240</v>
      </c>
      <c r="E13" s="210"/>
      <c r="F13" s="210"/>
      <c r="G13" s="210"/>
      <c r="H13" s="210"/>
      <c r="I13" s="210"/>
      <c r="J13" s="210"/>
      <c r="K13" s="210"/>
      <c r="L13" s="211"/>
      <c r="M13" s="215"/>
      <c r="N13" s="216"/>
      <c r="O13" s="217"/>
    </row>
    <row r="14" spans="3:15" ht="15.75" thickBot="1" x14ac:dyDescent="0.3">
      <c r="C14" s="62" t="s">
        <v>11</v>
      </c>
      <c r="D14" s="212" t="s">
        <v>242</v>
      </c>
      <c r="E14" s="213"/>
      <c r="F14" s="213"/>
      <c r="G14" s="213"/>
      <c r="H14" s="213"/>
      <c r="I14" s="213"/>
      <c r="J14" s="213"/>
      <c r="K14" s="213"/>
      <c r="L14" s="214"/>
      <c r="M14" s="215" t="s">
        <v>241</v>
      </c>
      <c r="N14" s="216"/>
      <c r="O14" s="217"/>
    </row>
    <row r="15" spans="3:15" ht="15.75" thickBot="1" x14ac:dyDescent="0.3">
      <c r="C15" s="62" t="s">
        <v>13</v>
      </c>
      <c r="D15" s="212" t="s">
        <v>243</v>
      </c>
      <c r="E15" s="213"/>
      <c r="F15" s="213"/>
      <c r="G15" s="213"/>
      <c r="H15" s="213"/>
      <c r="I15" s="213"/>
      <c r="J15" s="213"/>
      <c r="K15" s="213"/>
      <c r="L15" s="214"/>
      <c r="M15" s="215" t="s">
        <v>241</v>
      </c>
      <c r="N15" s="216"/>
      <c r="O15" s="217"/>
    </row>
    <row r="16" spans="3:15" ht="15.75" thickBot="1" x14ac:dyDescent="0.3">
      <c r="C16" s="62" t="s">
        <v>14</v>
      </c>
      <c r="D16" s="212" t="s">
        <v>244</v>
      </c>
      <c r="E16" s="213"/>
      <c r="F16" s="213"/>
      <c r="G16" s="213"/>
      <c r="H16" s="213"/>
      <c r="I16" s="213"/>
      <c r="J16" s="213"/>
      <c r="K16" s="213"/>
      <c r="L16" s="214"/>
      <c r="M16" s="215" t="s">
        <v>241</v>
      </c>
      <c r="N16" s="216"/>
      <c r="O16" s="217"/>
    </row>
    <row r="17" spans="3:15" ht="15.75" thickBot="1" x14ac:dyDescent="0.3">
      <c r="C17" s="62" t="s">
        <v>245</v>
      </c>
      <c r="D17" s="209" t="s">
        <v>246</v>
      </c>
      <c r="E17" s="210"/>
      <c r="F17" s="210"/>
      <c r="G17" s="210"/>
      <c r="H17" s="210"/>
      <c r="I17" s="210"/>
      <c r="J17" s="210"/>
      <c r="K17" s="210"/>
      <c r="L17" s="211"/>
      <c r="M17" s="215"/>
      <c r="N17" s="216"/>
      <c r="O17" s="217"/>
    </row>
    <row r="18" spans="3:15" ht="15.75" thickBot="1" x14ac:dyDescent="0.3">
      <c r="C18" s="62" t="s">
        <v>17</v>
      </c>
      <c r="D18" s="212" t="s">
        <v>247</v>
      </c>
      <c r="E18" s="213"/>
      <c r="F18" s="213"/>
      <c r="G18" s="213"/>
      <c r="H18" s="213"/>
      <c r="I18" s="213"/>
      <c r="J18" s="213"/>
      <c r="K18" s="213"/>
      <c r="L18" s="214"/>
      <c r="M18" s="215" t="s">
        <v>241</v>
      </c>
      <c r="N18" s="216"/>
      <c r="O18" s="217"/>
    </row>
    <row r="19" spans="3:15" ht="15.75" thickBot="1" x14ac:dyDescent="0.3">
      <c r="C19" s="62" t="s">
        <v>18</v>
      </c>
      <c r="D19" s="218" t="s">
        <v>248</v>
      </c>
      <c r="E19" s="219"/>
      <c r="F19" s="219"/>
      <c r="G19" s="219"/>
      <c r="H19" s="219"/>
      <c r="I19" s="219"/>
      <c r="J19" s="219"/>
      <c r="K19" s="219"/>
      <c r="L19" s="220"/>
      <c r="M19" s="215" t="s">
        <v>241</v>
      </c>
      <c r="N19" s="216"/>
      <c r="O19" s="217"/>
    </row>
    <row r="20" spans="3:15" ht="15.75" thickBot="1" x14ac:dyDescent="0.3">
      <c r="C20" s="62" t="s">
        <v>19</v>
      </c>
      <c r="D20" s="212" t="s">
        <v>249</v>
      </c>
      <c r="E20" s="213"/>
      <c r="F20" s="213"/>
      <c r="G20" s="213"/>
      <c r="H20" s="213"/>
      <c r="I20" s="213"/>
      <c r="J20" s="213"/>
      <c r="K20" s="213"/>
      <c r="L20" s="214"/>
      <c r="M20" s="215" t="s">
        <v>241</v>
      </c>
      <c r="N20" s="216"/>
      <c r="O20" s="217"/>
    </row>
    <row r="21" spans="3:15" ht="15.75" thickBot="1" x14ac:dyDescent="0.3">
      <c r="C21" s="62" t="s">
        <v>250</v>
      </c>
      <c r="D21" s="209" t="s">
        <v>251</v>
      </c>
      <c r="E21" s="210"/>
      <c r="F21" s="210"/>
      <c r="G21" s="210"/>
      <c r="H21" s="210"/>
      <c r="I21" s="210"/>
      <c r="J21" s="210"/>
      <c r="K21" s="210"/>
      <c r="L21" s="211"/>
      <c r="M21" s="215"/>
      <c r="N21" s="216"/>
      <c r="O21" s="217"/>
    </row>
    <row r="22" spans="3:15" ht="15.75" thickBot="1" x14ac:dyDescent="0.3">
      <c r="C22" s="62" t="s">
        <v>22</v>
      </c>
      <c r="D22" s="212" t="s">
        <v>252</v>
      </c>
      <c r="E22" s="213"/>
      <c r="F22" s="213"/>
      <c r="G22" s="213"/>
      <c r="H22" s="213"/>
      <c r="I22" s="213"/>
      <c r="J22" s="213"/>
      <c r="K22" s="213"/>
      <c r="L22" s="214"/>
      <c r="M22" s="215" t="s">
        <v>241</v>
      </c>
      <c r="N22" s="216"/>
      <c r="O22" s="217"/>
    </row>
    <row r="23" spans="3:15" ht="15.75" thickBot="1" x14ac:dyDescent="0.3">
      <c r="C23" s="62" t="s">
        <v>23</v>
      </c>
      <c r="D23" s="212" t="s">
        <v>253</v>
      </c>
      <c r="E23" s="213"/>
      <c r="F23" s="213"/>
      <c r="G23" s="213"/>
      <c r="H23" s="213"/>
      <c r="I23" s="213"/>
      <c r="J23" s="213"/>
      <c r="K23" s="213"/>
      <c r="L23" s="214"/>
      <c r="M23" s="215" t="s">
        <v>241</v>
      </c>
      <c r="N23" s="216"/>
      <c r="O23" s="217"/>
    </row>
    <row r="24" spans="3:15" ht="15.75" thickBot="1" x14ac:dyDescent="0.3">
      <c r="C24" s="62" t="s">
        <v>12</v>
      </c>
      <c r="D24" s="212" t="s">
        <v>254</v>
      </c>
      <c r="E24" s="213"/>
      <c r="F24" s="213"/>
      <c r="G24" s="213"/>
      <c r="H24" s="213"/>
      <c r="I24" s="213"/>
      <c r="J24" s="213"/>
      <c r="K24" s="213"/>
      <c r="L24" s="214"/>
      <c r="M24" s="215" t="s">
        <v>241</v>
      </c>
      <c r="N24" s="216"/>
      <c r="O24" s="217"/>
    </row>
    <row r="25" spans="3:15" ht="15.75" thickBot="1" x14ac:dyDescent="0.3">
      <c r="C25" s="62" t="s">
        <v>255</v>
      </c>
      <c r="D25" s="209" t="s">
        <v>256</v>
      </c>
      <c r="E25" s="213"/>
      <c r="F25" s="213"/>
      <c r="G25" s="213"/>
      <c r="H25" s="213"/>
      <c r="I25" s="213"/>
      <c r="J25" s="213"/>
      <c r="K25" s="213"/>
      <c r="L25" s="214"/>
      <c r="M25" s="215"/>
      <c r="N25" s="216"/>
      <c r="O25" s="217"/>
    </row>
    <row r="26" spans="3:15" ht="15.75" thickBot="1" x14ac:dyDescent="0.3">
      <c r="C26" s="62" t="s">
        <v>27</v>
      </c>
      <c r="D26" s="212" t="s">
        <v>257</v>
      </c>
      <c r="E26" s="213"/>
      <c r="F26" s="213"/>
      <c r="G26" s="213"/>
      <c r="H26" s="213"/>
      <c r="I26" s="213"/>
      <c r="J26" s="213"/>
      <c r="K26" s="213"/>
      <c r="L26" s="214"/>
      <c r="M26" s="215" t="s">
        <v>241</v>
      </c>
      <c r="N26" s="216"/>
      <c r="O26" s="217"/>
    </row>
    <row r="27" spans="3:15" ht="15.75" thickBot="1" x14ac:dyDescent="0.3">
      <c r="C27" s="62" t="s">
        <v>28</v>
      </c>
      <c r="D27" s="222" t="s">
        <v>258</v>
      </c>
      <c r="E27" s="222"/>
      <c r="F27" s="222"/>
      <c r="G27" s="222"/>
      <c r="H27" s="222"/>
      <c r="I27" s="222"/>
      <c r="J27" s="222"/>
      <c r="K27" s="222"/>
      <c r="L27" s="222"/>
      <c r="M27" s="221" t="s">
        <v>241</v>
      </c>
      <c r="N27" s="221"/>
      <c r="O27" s="221"/>
    </row>
    <row r="28" spans="3:15" x14ac:dyDescent="0.25"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3:15" x14ac:dyDescent="0.25"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3:15" x14ac:dyDescent="0.25"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3:15" x14ac:dyDescent="0.25">
      <c r="C31" s="63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</sheetData>
  <mergeCells count="33"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D24:L24"/>
    <mergeCell ref="D25:L25"/>
    <mergeCell ref="D26:L26"/>
    <mergeCell ref="D27:L27"/>
    <mergeCell ref="D19:L19"/>
    <mergeCell ref="D20:L20"/>
    <mergeCell ref="D21:L21"/>
    <mergeCell ref="D22:L22"/>
    <mergeCell ref="D23:L23"/>
    <mergeCell ref="D16:L16"/>
    <mergeCell ref="D17:L17"/>
    <mergeCell ref="D18:L18"/>
    <mergeCell ref="M12:O12"/>
    <mergeCell ref="M13:O13"/>
    <mergeCell ref="M14:O14"/>
    <mergeCell ref="M15:O15"/>
    <mergeCell ref="M16:O16"/>
    <mergeCell ref="M17:O17"/>
    <mergeCell ref="M18:O18"/>
    <mergeCell ref="C3:O10"/>
    <mergeCell ref="D12:L12"/>
    <mergeCell ref="D13:L13"/>
    <mergeCell ref="D14:L14"/>
    <mergeCell ref="D15:L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1"/>
  <sheetViews>
    <sheetView workbookViewId="0">
      <selection activeCell="M40" sqref="M40"/>
    </sheetView>
  </sheetViews>
  <sheetFormatPr defaultRowHeight="15" x14ac:dyDescent="0.25"/>
  <cols>
    <col min="3" max="3" width="6.7109375" customWidth="1"/>
  </cols>
  <sheetData>
    <row r="3" spans="3:14" ht="8.25" customHeight="1" x14ac:dyDescent="0.25">
      <c r="C3" s="174" t="s">
        <v>306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3:14" ht="8.25" customHeight="1" x14ac:dyDescent="0.25"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3:14" ht="8.25" customHeight="1" x14ac:dyDescent="0.25"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3:14" ht="8.25" customHeight="1" x14ac:dyDescent="0.25"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3:14" ht="8.25" customHeight="1" x14ac:dyDescent="0.2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</row>
    <row r="8" spans="3:14" ht="8.25" customHeight="1" x14ac:dyDescent="0.25"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</row>
    <row r="9" spans="3:14" ht="8.25" customHeight="1" x14ac:dyDescent="0.25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</row>
    <row r="10" spans="3:14" ht="8.25" customHeight="1" x14ac:dyDescent="0.25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</row>
    <row r="11" spans="3:14" ht="15.75" thickBot="1" x14ac:dyDescent="0.3"/>
    <row r="12" spans="3:14" ht="15.75" thickBot="1" x14ac:dyDescent="0.3">
      <c r="C12" s="61" t="s">
        <v>259</v>
      </c>
      <c r="D12" s="206" t="s">
        <v>260</v>
      </c>
      <c r="E12" s="207"/>
      <c r="F12" s="207"/>
      <c r="G12" s="207"/>
      <c r="H12" s="207"/>
      <c r="I12" s="207"/>
      <c r="J12" s="207"/>
      <c r="K12" s="207"/>
      <c r="L12" s="207"/>
      <c r="M12" s="207"/>
      <c r="N12" s="208"/>
    </row>
    <row r="13" spans="3:14" ht="15.75" thickBot="1" x14ac:dyDescent="0.3">
      <c r="C13" s="57">
        <v>1</v>
      </c>
      <c r="D13" s="223" t="s">
        <v>292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5"/>
    </row>
    <row r="14" spans="3:14" ht="15.75" thickBot="1" x14ac:dyDescent="0.3">
      <c r="C14" s="57">
        <v>2</v>
      </c>
      <c r="D14" s="223" t="s">
        <v>261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5"/>
    </row>
    <row r="15" spans="3:14" ht="15.75" thickBot="1" x14ac:dyDescent="0.3">
      <c r="C15" s="57">
        <v>3</v>
      </c>
      <c r="D15" s="223" t="s">
        <v>293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5"/>
    </row>
    <row r="16" spans="3:14" ht="15.75" thickBot="1" x14ac:dyDescent="0.3">
      <c r="C16" s="57">
        <v>4</v>
      </c>
      <c r="D16" s="223" t="s">
        <v>262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5"/>
    </row>
    <row r="17" spans="3:14" ht="15.75" thickBot="1" x14ac:dyDescent="0.3">
      <c r="C17" s="57">
        <v>5</v>
      </c>
      <c r="D17" s="223" t="s">
        <v>263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5"/>
    </row>
    <row r="18" spans="3:14" ht="15.75" thickBot="1" x14ac:dyDescent="0.3">
      <c r="C18" s="57">
        <v>6</v>
      </c>
      <c r="D18" s="223" t="s">
        <v>264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5"/>
    </row>
    <row r="19" spans="3:14" ht="15.75" thickBot="1" x14ac:dyDescent="0.3">
      <c r="C19" s="57">
        <v>7</v>
      </c>
      <c r="D19" s="226" t="s">
        <v>265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</row>
    <row r="20" spans="3:14" x14ac:dyDescent="0.25">
      <c r="C20" s="5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3:14" x14ac:dyDescent="0.25">
      <c r="C21" s="56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</sheetData>
  <mergeCells count="9">
    <mergeCell ref="D16:N16"/>
    <mergeCell ref="D17:N17"/>
    <mergeCell ref="D18:N18"/>
    <mergeCell ref="D19:N19"/>
    <mergeCell ref="C3:N10"/>
    <mergeCell ref="D12:N12"/>
    <mergeCell ref="D13:N13"/>
    <mergeCell ref="D14:N14"/>
    <mergeCell ref="D15:N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32"/>
  <sheetViews>
    <sheetView workbookViewId="0">
      <selection activeCell="M6" sqref="M6"/>
    </sheetView>
  </sheetViews>
  <sheetFormatPr defaultRowHeight="15" x14ac:dyDescent="0.25"/>
  <cols>
    <col min="3" max="3" width="11.28515625" customWidth="1"/>
    <col min="4" max="4" width="15.28515625" bestFit="1" customWidth="1"/>
    <col min="5" max="5" width="8.5703125" customWidth="1"/>
  </cols>
  <sheetData>
    <row r="2" spans="2:32" x14ac:dyDescent="0.25">
      <c r="B2" s="195" t="s">
        <v>183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2:32" x14ac:dyDescent="0.25">
      <c r="C3" s="17"/>
    </row>
    <row r="4" spans="2:32" ht="15.75" thickBot="1" x14ac:dyDescent="0.3"/>
    <row r="5" spans="2:32" ht="45" customHeight="1" thickBot="1" x14ac:dyDescent="0.3">
      <c r="B5" s="188" t="s">
        <v>2</v>
      </c>
      <c r="C5" s="188" t="s">
        <v>184</v>
      </c>
      <c r="D5" s="188" t="s">
        <v>185</v>
      </c>
      <c r="E5" s="188" t="s">
        <v>186</v>
      </c>
      <c r="F5" s="191" t="s">
        <v>187</v>
      </c>
      <c r="G5" s="192"/>
      <c r="H5" s="192"/>
      <c r="I5" s="192"/>
      <c r="J5" s="193"/>
      <c r="K5" s="191" t="s">
        <v>188</v>
      </c>
      <c r="L5" s="192"/>
      <c r="M5" s="192"/>
      <c r="N5" s="192"/>
      <c r="O5" s="192"/>
      <c r="P5" s="193"/>
      <c r="Q5" s="191" t="s">
        <v>189</v>
      </c>
      <c r="R5" s="192"/>
      <c r="S5" s="192"/>
      <c r="T5" s="192"/>
      <c r="U5" s="192"/>
      <c r="V5" s="192"/>
      <c r="W5" s="193"/>
      <c r="X5" s="191" t="s">
        <v>190</v>
      </c>
      <c r="Y5" s="192"/>
      <c r="Z5" s="192"/>
      <c r="AA5" s="193"/>
      <c r="AB5" s="191" t="s">
        <v>191</v>
      </c>
      <c r="AC5" s="192"/>
      <c r="AD5" s="193"/>
      <c r="AE5" s="191" t="s">
        <v>192</v>
      </c>
      <c r="AF5" s="193"/>
    </row>
    <row r="6" spans="2:32" ht="165.75" thickBot="1" x14ac:dyDescent="0.3">
      <c r="B6" s="190"/>
      <c r="C6" s="190"/>
      <c r="D6" s="190"/>
      <c r="E6" s="190"/>
      <c r="F6" s="15" t="s">
        <v>193</v>
      </c>
      <c r="G6" s="15" t="s">
        <v>194</v>
      </c>
      <c r="H6" s="15" t="s">
        <v>195</v>
      </c>
      <c r="I6" s="15" t="s">
        <v>196</v>
      </c>
      <c r="J6" s="15" t="s">
        <v>127</v>
      </c>
      <c r="K6" s="15" t="s">
        <v>197</v>
      </c>
      <c r="L6" s="15" t="s">
        <v>198</v>
      </c>
      <c r="M6" s="15" t="s">
        <v>199</v>
      </c>
      <c r="N6" s="15" t="s">
        <v>200</v>
      </c>
      <c r="O6" s="15" t="s">
        <v>201</v>
      </c>
      <c r="P6" s="15" t="s">
        <v>127</v>
      </c>
      <c r="Q6" s="15" t="s">
        <v>202</v>
      </c>
      <c r="R6" s="15" t="s">
        <v>203</v>
      </c>
      <c r="S6" s="15" t="s">
        <v>198</v>
      </c>
      <c r="T6" s="15" t="s">
        <v>199</v>
      </c>
      <c r="U6" s="15" t="s">
        <v>200</v>
      </c>
      <c r="V6" s="15" t="s">
        <v>201</v>
      </c>
      <c r="W6" s="15" t="s">
        <v>127</v>
      </c>
      <c r="X6" s="15" t="s">
        <v>204</v>
      </c>
      <c r="Y6" s="15" t="s">
        <v>205</v>
      </c>
      <c r="Z6" s="15" t="s">
        <v>206</v>
      </c>
      <c r="AA6" s="15" t="s">
        <v>127</v>
      </c>
      <c r="AB6" s="15" t="s">
        <v>207</v>
      </c>
      <c r="AC6" s="15" t="s">
        <v>208</v>
      </c>
      <c r="AD6" s="15" t="s">
        <v>209</v>
      </c>
      <c r="AE6" s="15" t="s">
        <v>210</v>
      </c>
      <c r="AF6" s="15" t="s">
        <v>211</v>
      </c>
    </row>
    <row r="7" spans="2:32" ht="15.75" thickBot="1" x14ac:dyDescent="0.3">
      <c r="B7" s="14">
        <v>1</v>
      </c>
      <c r="C7" s="70">
        <v>2</v>
      </c>
      <c r="D7" s="70">
        <v>3</v>
      </c>
      <c r="E7" s="70">
        <v>4</v>
      </c>
      <c r="F7" s="70">
        <v>5</v>
      </c>
      <c r="G7" s="70">
        <v>6</v>
      </c>
      <c r="H7" s="70">
        <v>7</v>
      </c>
      <c r="I7" s="70">
        <v>8</v>
      </c>
      <c r="J7" s="70">
        <v>9</v>
      </c>
      <c r="K7" s="70">
        <v>10</v>
      </c>
      <c r="L7" s="70">
        <v>11</v>
      </c>
      <c r="M7" s="70">
        <v>12</v>
      </c>
      <c r="N7" s="70">
        <v>13</v>
      </c>
      <c r="O7" s="70">
        <v>14</v>
      </c>
      <c r="P7" s="70">
        <v>15</v>
      </c>
      <c r="Q7" s="70">
        <v>16</v>
      </c>
      <c r="R7" s="70">
        <v>17</v>
      </c>
      <c r="S7" s="70">
        <v>18</v>
      </c>
      <c r="T7" s="70">
        <v>19</v>
      </c>
      <c r="U7" s="70">
        <v>20</v>
      </c>
      <c r="V7" s="70">
        <v>21</v>
      </c>
      <c r="W7" s="70">
        <v>22</v>
      </c>
      <c r="X7" s="70">
        <v>23</v>
      </c>
      <c r="Y7" s="70">
        <v>24</v>
      </c>
      <c r="Z7" s="70">
        <v>25</v>
      </c>
      <c r="AA7" s="70">
        <v>26</v>
      </c>
      <c r="AB7" s="70">
        <v>27</v>
      </c>
      <c r="AC7" s="70">
        <v>28</v>
      </c>
      <c r="AD7" s="70">
        <v>29</v>
      </c>
      <c r="AE7" s="70">
        <v>30</v>
      </c>
      <c r="AF7" s="70">
        <v>31</v>
      </c>
    </row>
    <row r="8" spans="2:32" ht="15.75" thickBot="1" x14ac:dyDescent="0.3">
      <c r="B8" s="67">
        <v>1</v>
      </c>
      <c r="C8" s="57" t="s">
        <v>268</v>
      </c>
      <c r="D8" s="59">
        <v>44207</v>
      </c>
      <c r="E8" s="58">
        <v>0.38839120370370367</v>
      </c>
      <c r="F8" s="57" t="s">
        <v>233</v>
      </c>
      <c r="G8" s="57" t="s">
        <v>233</v>
      </c>
      <c r="H8" s="57" t="s">
        <v>234</v>
      </c>
      <c r="I8" s="57" t="s">
        <v>233</v>
      </c>
      <c r="J8" s="57" t="s">
        <v>233</v>
      </c>
      <c r="K8" s="57" t="s">
        <v>233</v>
      </c>
      <c r="L8" s="57" t="s">
        <v>233</v>
      </c>
      <c r="M8" s="57" t="s">
        <v>233</v>
      </c>
      <c r="N8" s="57" t="s">
        <v>233</v>
      </c>
      <c r="O8" s="57" t="s">
        <v>233</v>
      </c>
      <c r="P8" s="57" t="s">
        <v>234</v>
      </c>
      <c r="Q8" s="57" t="s">
        <v>233</v>
      </c>
      <c r="R8" s="57" t="s">
        <v>233</v>
      </c>
      <c r="S8" s="57" t="s">
        <v>233</v>
      </c>
      <c r="T8" s="57" t="s">
        <v>233</v>
      </c>
      <c r="U8" s="57" t="s">
        <v>233</v>
      </c>
      <c r="V8" s="57" t="s">
        <v>233</v>
      </c>
      <c r="W8" s="57" t="s">
        <v>234</v>
      </c>
      <c r="X8" s="57" t="s">
        <v>233</v>
      </c>
      <c r="Y8" s="57" t="s">
        <v>233</v>
      </c>
      <c r="Z8" s="57" t="s">
        <v>233</v>
      </c>
      <c r="AA8" s="57" t="s">
        <v>234</v>
      </c>
      <c r="AB8" s="57" t="s">
        <v>234</v>
      </c>
      <c r="AC8" s="57" t="s">
        <v>233</v>
      </c>
      <c r="AD8" s="57" t="s">
        <v>233</v>
      </c>
      <c r="AE8" s="57" t="s">
        <v>234</v>
      </c>
      <c r="AF8" s="57" t="s">
        <v>233</v>
      </c>
    </row>
    <row r="9" spans="2:32" ht="15.75" thickBot="1" x14ac:dyDescent="0.3">
      <c r="B9" s="68">
        <v>2</v>
      </c>
      <c r="C9" s="57" t="s">
        <v>269</v>
      </c>
      <c r="D9" s="59">
        <v>44207</v>
      </c>
      <c r="E9" s="58">
        <v>0.41333333333333333</v>
      </c>
      <c r="F9" s="57" t="s">
        <v>234</v>
      </c>
      <c r="G9" s="57" t="s">
        <v>233</v>
      </c>
      <c r="H9" s="57" t="s">
        <v>233</v>
      </c>
      <c r="I9" s="57" t="s">
        <v>233</v>
      </c>
      <c r="J9" s="57" t="s">
        <v>233</v>
      </c>
      <c r="K9" s="57" t="s">
        <v>233</v>
      </c>
      <c r="L9" s="57" t="s">
        <v>233</v>
      </c>
      <c r="M9" s="57" t="s">
        <v>233</v>
      </c>
      <c r="N9" s="57" t="s">
        <v>233</v>
      </c>
      <c r="O9" s="57" t="s">
        <v>233</v>
      </c>
      <c r="P9" s="57" t="s">
        <v>234</v>
      </c>
      <c r="Q9" s="57" t="s">
        <v>233</v>
      </c>
      <c r="R9" s="57" t="s">
        <v>233</v>
      </c>
      <c r="S9" s="57" t="s">
        <v>233</v>
      </c>
      <c r="T9" s="57" t="s">
        <v>233</v>
      </c>
      <c r="U9" s="57" t="s">
        <v>233</v>
      </c>
      <c r="V9" s="57" t="s">
        <v>233</v>
      </c>
      <c r="W9" s="57" t="s">
        <v>234</v>
      </c>
      <c r="X9" s="57" t="s">
        <v>233</v>
      </c>
      <c r="Y9" s="57" t="s">
        <v>233</v>
      </c>
      <c r="Z9" s="57" t="s">
        <v>233</v>
      </c>
      <c r="AA9" s="57" t="s">
        <v>234</v>
      </c>
      <c r="AB9" s="57" t="s">
        <v>234</v>
      </c>
      <c r="AC9" s="57" t="s">
        <v>233</v>
      </c>
      <c r="AD9" s="57" t="s">
        <v>233</v>
      </c>
      <c r="AE9" s="57" t="s">
        <v>234</v>
      </c>
      <c r="AF9" s="57" t="s">
        <v>233</v>
      </c>
    </row>
    <row r="10" spans="2:32" ht="15.75" thickBot="1" x14ac:dyDescent="0.3">
      <c r="B10" s="69">
        <v>3</v>
      </c>
      <c r="C10" s="57" t="s">
        <v>270</v>
      </c>
      <c r="D10" s="59">
        <v>44207</v>
      </c>
      <c r="E10" s="58">
        <v>0.5448263888888889</v>
      </c>
      <c r="F10" s="57" t="s">
        <v>234</v>
      </c>
      <c r="G10" s="57" t="s">
        <v>233</v>
      </c>
      <c r="H10" s="57" t="s">
        <v>233</v>
      </c>
      <c r="I10" s="57" t="s">
        <v>233</v>
      </c>
      <c r="J10" s="57" t="s">
        <v>233</v>
      </c>
      <c r="K10" s="57" t="s">
        <v>233</v>
      </c>
      <c r="L10" s="57" t="s">
        <v>233</v>
      </c>
      <c r="M10" s="57" t="s">
        <v>234</v>
      </c>
      <c r="N10" s="57" t="s">
        <v>233</v>
      </c>
      <c r="O10" s="57" t="s">
        <v>233</v>
      </c>
      <c r="P10" s="57" t="s">
        <v>233</v>
      </c>
      <c r="Q10" s="57" t="s">
        <v>233</v>
      </c>
      <c r="R10" s="57" t="s">
        <v>233</v>
      </c>
      <c r="S10" s="57" t="s">
        <v>233</v>
      </c>
      <c r="T10" s="57" t="s">
        <v>234</v>
      </c>
      <c r="U10" s="57" t="s">
        <v>233</v>
      </c>
      <c r="V10" s="57" t="s">
        <v>233</v>
      </c>
      <c r="W10" s="57" t="s">
        <v>233</v>
      </c>
      <c r="X10" s="57" t="s">
        <v>233</v>
      </c>
      <c r="Y10" s="57" t="s">
        <v>233</v>
      </c>
      <c r="Z10" s="57" t="s">
        <v>234</v>
      </c>
      <c r="AA10" s="57" t="s">
        <v>233</v>
      </c>
      <c r="AB10" s="57" t="s">
        <v>234</v>
      </c>
      <c r="AC10" s="57" t="s">
        <v>233</v>
      </c>
      <c r="AD10" s="57" t="s">
        <v>233</v>
      </c>
      <c r="AE10" s="57" t="s">
        <v>234</v>
      </c>
      <c r="AF10" s="57" t="s">
        <v>233</v>
      </c>
    </row>
    <row r="11" spans="2:32" ht="15.75" thickBot="1" x14ac:dyDescent="0.3">
      <c r="B11" s="67">
        <v>4</v>
      </c>
      <c r="C11" s="57" t="s">
        <v>271</v>
      </c>
      <c r="D11" s="59">
        <v>44229</v>
      </c>
      <c r="E11" s="71" t="s">
        <v>272</v>
      </c>
      <c r="F11" s="57" t="s">
        <v>234</v>
      </c>
      <c r="G11" s="57" t="s">
        <v>233</v>
      </c>
      <c r="H11" s="57" t="s">
        <v>233</v>
      </c>
      <c r="I11" s="57" t="s">
        <v>233</v>
      </c>
      <c r="J11" s="57" t="s">
        <v>233</v>
      </c>
      <c r="K11" s="57" t="s">
        <v>233</v>
      </c>
      <c r="L11" s="57" t="s">
        <v>234</v>
      </c>
      <c r="M11" s="57" t="s">
        <v>233</v>
      </c>
      <c r="N11" s="57" t="s">
        <v>233</v>
      </c>
      <c r="O11" s="57" t="s">
        <v>233</v>
      </c>
      <c r="P11" s="57" t="s">
        <v>233</v>
      </c>
      <c r="Q11" s="57" t="s">
        <v>233</v>
      </c>
      <c r="R11" s="57" t="s">
        <v>233</v>
      </c>
      <c r="S11" s="57" t="s">
        <v>234</v>
      </c>
      <c r="T11" s="57" t="s">
        <v>233</v>
      </c>
      <c r="U11" s="57" t="s">
        <v>233</v>
      </c>
      <c r="V11" s="57" t="s">
        <v>233</v>
      </c>
      <c r="W11" s="57" t="s">
        <v>233</v>
      </c>
      <c r="X11" s="57" t="s">
        <v>234</v>
      </c>
      <c r="Y11" s="57" t="s">
        <v>233</v>
      </c>
      <c r="Z11" s="57" t="s">
        <v>233</v>
      </c>
      <c r="AA11" s="57" t="s">
        <v>233</v>
      </c>
      <c r="AB11" s="57" t="s">
        <v>234</v>
      </c>
      <c r="AC11" s="57" t="s">
        <v>233</v>
      </c>
      <c r="AD11" s="57" t="s">
        <v>233</v>
      </c>
      <c r="AE11" s="57" t="s">
        <v>234</v>
      </c>
      <c r="AF11" s="57" t="s">
        <v>233</v>
      </c>
    </row>
    <row r="12" spans="2:32" ht="15.75" thickBot="1" x14ac:dyDescent="0.3">
      <c r="B12" s="68">
        <v>5</v>
      </c>
      <c r="C12" s="57" t="s">
        <v>273</v>
      </c>
      <c r="D12" s="59">
        <v>44231</v>
      </c>
      <c r="E12" s="58">
        <v>0.42056712962962961</v>
      </c>
      <c r="F12" s="57" t="s">
        <v>233</v>
      </c>
      <c r="G12" s="57" t="s">
        <v>233</v>
      </c>
      <c r="H12" s="57" t="s">
        <v>234</v>
      </c>
      <c r="I12" s="57" t="s">
        <v>233</v>
      </c>
      <c r="J12" s="57" t="s">
        <v>233</v>
      </c>
      <c r="K12" s="57" t="s">
        <v>233</v>
      </c>
      <c r="L12" s="57" t="s">
        <v>233</v>
      </c>
      <c r="M12" s="57" t="s">
        <v>233</v>
      </c>
      <c r="N12" s="57" t="s">
        <v>233</v>
      </c>
      <c r="O12" s="57" t="s">
        <v>234</v>
      </c>
      <c r="P12" s="57" t="s">
        <v>233</v>
      </c>
      <c r="Q12" s="57" t="s">
        <v>233</v>
      </c>
      <c r="R12" s="57" t="s">
        <v>233</v>
      </c>
      <c r="S12" s="57" t="s">
        <v>233</v>
      </c>
      <c r="T12" s="57" t="s">
        <v>233</v>
      </c>
      <c r="U12" s="57" t="s">
        <v>233</v>
      </c>
      <c r="V12" s="57" t="s">
        <v>234</v>
      </c>
      <c r="W12" s="57" t="s">
        <v>233</v>
      </c>
      <c r="X12" s="57" t="s">
        <v>233</v>
      </c>
      <c r="Y12" s="57" t="s">
        <v>233</v>
      </c>
      <c r="Z12" s="57" t="s">
        <v>233</v>
      </c>
      <c r="AA12" s="57" t="s">
        <v>234</v>
      </c>
      <c r="AB12" s="57" t="s">
        <v>234</v>
      </c>
      <c r="AC12" s="57" t="s">
        <v>233</v>
      </c>
      <c r="AD12" s="57" t="s">
        <v>233</v>
      </c>
      <c r="AE12" s="57" t="s">
        <v>234</v>
      </c>
      <c r="AF12" s="57" t="s">
        <v>233</v>
      </c>
    </row>
    <row r="13" spans="2:32" ht="15.75" thickBot="1" x14ac:dyDescent="0.3">
      <c r="B13" s="69">
        <v>6</v>
      </c>
      <c r="C13" s="57" t="s">
        <v>274</v>
      </c>
      <c r="D13" s="59">
        <v>44258</v>
      </c>
      <c r="E13" s="71" t="s">
        <v>275</v>
      </c>
      <c r="F13" s="57" t="s">
        <v>234</v>
      </c>
      <c r="G13" s="57" t="s">
        <v>233</v>
      </c>
      <c r="H13" s="57" t="s">
        <v>233</v>
      </c>
      <c r="I13" s="57" t="s">
        <v>233</v>
      </c>
      <c r="J13" s="57" t="s">
        <v>233</v>
      </c>
      <c r="K13" s="57" t="s">
        <v>233</v>
      </c>
      <c r="L13" s="57" t="s">
        <v>233</v>
      </c>
      <c r="M13" s="57" t="s">
        <v>233</v>
      </c>
      <c r="N13" s="57" t="s">
        <v>233</v>
      </c>
      <c r="O13" s="57" t="s">
        <v>234</v>
      </c>
      <c r="P13" s="57" t="s">
        <v>233</v>
      </c>
      <c r="Q13" s="57" t="s">
        <v>233</v>
      </c>
      <c r="R13" s="57" t="s">
        <v>233</v>
      </c>
      <c r="S13" s="57" t="s">
        <v>233</v>
      </c>
      <c r="T13" s="57" t="s">
        <v>233</v>
      </c>
      <c r="U13" s="57" t="s">
        <v>233</v>
      </c>
      <c r="V13" s="57" t="s">
        <v>234</v>
      </c>
      <c r="W13" s="57" t="s">
        <v>233</v>
      </c>
      <c r="X13" s="57" t="s">
        <v>233</v>
      </c>
      <c r="Y13" s="57" t="s">
        <v>233</v>
      </c>
      <c r="Z13" s="57" t="s">
        <v>233</v>
      </c>
      <c r="AA13" s="57" t="s">
        <v>234</v>
      </c>
      <c r="AB13" s="57" t="s">
        <v>234</v>
      </c>
      <c r="AC13" s="57" t="s">
        <v>233</v>
      </c>
      <c r="AD13" s="57" t="s">
        <v>233</v>
      </c>
      <c r="AE13" s="57" t="s">
        <v>234</v>
      </c>
      <c r="AF13" s="57" t="s">
        <v>233</v>
      </c>
    </row>
    <row r="14" spans="2:32" ht="15.75" thickBot="1" x14ac:dyDescent="0.3">
      <c r="B14" s="67">
        <v>7</v>
      </c>
      <c r="C14" s="57" t="s">
        <v>276</v>
      </c>
      <c r="D14" s="59">
        <v>44266</v>
      </c>
      <c r="E14" s="58">
        <v>0.6004976851851852</v>
      </c>
      <c r="F14" s="57" t="s">
        <v>233</v>
      </c>
      <c r="G14" s="57" t="s">
        <v>233</v>
      </c>
      <c r="H14" s="57" t="s">
        <v>234</v>
      </c>
      <c r="I14" s="57" t="s">
        <v>233</v>
      </c>
      <c r="J14" s="57" t="s">
        <v>233</v>
      </c>
      <c r="K14" s="57" t="s">
        <v>233</v>
      </c>
      <c r="L14" s="57" t="s">
        <v>234</v>
      </c>
      <c r="M14" s="57" t="s">
        <v>233</v>
      </c>
      <c r="N14" s="57" t="s">
        <v>233</v>
      </c>
      <c r="O14" s="57" t="s">
        <v>233</v>
      </c>
      <c r="P14" s="57" t="s">
        <v>233</v>
      </c>
      <c r="Q14" s="57" t="s">
        <v>233</v>
      </c>
      <c r="R14" s="57" t="s">
        <v>233</v>
      </c>
      <c r="S14" s="57" t="s">
        <v>234</v>
      </c>
      <c r="T14" s="57" t="s">
        <v>233</v>
      </c>
      <c r="U14" s="57" t="s">
        <v>233</v>
      </c>
      <c r="V14" s="57" t="s">
        <v>233</v>
      </c>
      <c r="W14" s="57" t="s">
        <v>233</v>
      </c>
      <c r="X14" s="57" t="s">
        <v>234</v>
      </c>
      <c r="Y14" s="57" t="s">
        <v>233</v>
      </c>
      <c r="Z14" s="57" t="s">
        <v>233</v>
      </c>
      <c r="AA14" s="57" t="s">
        <v>234</v>
      </c>
      <c r="AB14" s="57" t="s">
        <v>234</v>
      </c>
      <c r="AC14" s="57" t="s">
        <v>233</v>
      </c>
      <c r="AD14" s="57" t="s">
        <v>233</v>
      </c>
      <c r="AE14" s="57" t="s">
        <v>234</v>
      </c>
      <c r="AF14" s="57" t="s">
        <v>233</v>
      </c>
    </row>
    <row r="15" spans="2:32" ht="15.75" thickBot="1" x14ac:dyDescent="0.3">
      <c r="B15" s="68">
        <v>8</v>
      </c>
      <c r="C15" s="57" t="s">
        <v>277</v>
      </c>
      <c r="D15" s="59">
        <v>44349</v>
      </c>
      <c r="E15" s="58">
        <v>0.42641203703703701</v>
      </c>
      <c r="F15" s="57" t="s">
        <v>234</v>
      </c>
      <c r="G15" s="57" t="s">
        <v>233</v>
      </c>
      <c r="H15" s="57" t="s">
        <v>233</v>
      </c>
      <c r="I15" s="57" t="s">
        <v>233</v>
      </c>
      <c r="J15" s="57" t="s">
        <v>233</v>
      </c>
      <c r="K15" s="57" t="s">
        <v>234</v>
      </c>
      <c r="L15" s="57" t="s">
        <v>233</v>
      </c>
      <c r="M15" s="57" t="s">
        <v>233</v>
      </c>
      <c r="N15" s="57" t="s">
        <v>233</v>
      </c>
      <c r="O15" s="57" t="s">
        <v>233</v>
      </c>
      <c r="P15" s="57" t="s">
        <v>233</v>
      </c>
      <c r="Q15" s="57" t="s">
        <v>233</v>
      </c>
      <c r="R15" s="57" t="s">
        <v>234</v>
      </c>
      <c r="S15" s="57" t="s">
        <v>233</v>
      </c>
      <c r="T15" s="57" t="s">
        <v>233</v>
      </c>
      <c r="U15" s="57" t="s">
        <v>233</v>
      </c>
      <c r="V15" s="57" t="s">
        <v>233</v>
      </c>
      <c r="W15" s="57" t="s">
        <v>233</v>
      </c>
      <c r="X15" s="57" t="s">
        <v>233</v>
      </c>
      <c r="Y15" s="57" t="s">
        <v>233</v>
      </c>
      <c r="Z15" s="57" t="s">
        <v>233</v>
      </c>
      <c r="AA15" s="57" t="s">
        <v>234</v>
      </c>
      <c r="AB15" s="57" t="s">
        <v>234</v>
      </c>
      <c r="AC15" s="57" t="s">
        <v>233</v>
      </c>
      <c r="AD15" s="57" t="s">
        <v>233</v>
      </c>
      <c r="AE15" s="57" t="s">
        <v>234</v>
      </c>
      <c r="AF15" s="57" t="s">
        <v>233</v>
      </c>
    </row>
    <row r="16" spans="2:32" ht="15.75" thickBot="1" x14ac:dyDescent="0.3">
      <c r="B16" s="69">
        <v>9</v>
      </c>
      <c r="C16" s="57" t="s">
        <v>280</v>
      </c>
      <c r="D16" s="59">
        <v>44369</v>
      </c>
      <c r="E16" s="58">
        <v>0.45512731481481478</v>
      </c>
      <c r="F16" s="57" t="s">
        <v>233</v>
      </c>
      <c r="G16" s="57" t="s">
        <v>233</v>
      </c>
      <c r="H16" s="57" t="s">
        <v>234</v>
      </c>
      <c r="I16" s="57" t="s">
        <v>233</v>
      </c>
      <c r="J16" s="57" t="s">
        <v>233</v>
      </c>
      <c r="K16" s="57" t="s">
        <v>233</v>
      </c>
      <c r="L16" s="57" t="s">
        <v>234</v>
      </c>
      <c r="M16" s="57" t="s">
        <v>233</v>
      </c>
      <c r="N16" s="57" t="s">
        <v>233</v>
      </c>
      <c r="O16" s="57" t="s">
        <v>233</v>
      </c>
      <c r="P16" s="57" t="s">
        <v>233</v>
      </c>
      <c r="Q16" s="57" t="s">
        <v>233</v>
      </c>
      <c r="R16" s="57" t="s">
        <v>233</v>
      </c>
      <c r="S16" s="57" t="s">
        <v>234</v>
      </c>
      <c r="T16" s="57" t="s">
        <v>233</v>
      </c>
      <c r="U16" s="57" t="s">
        <v>233</v>
      </c>
      <c r="V16" s="57" t="s">
        <v>233</v>
      </c>
      <c r="W16" s="57" t="s">
        <v>233</v>
      </c>
      <c r="X16" s="57" t="s">
        <v>234</v>
      </c>
      <c r="Y16" s="57" t="s">
        <v>233</v>
      </c>
      <c r="Z16" s="57" t="s">
        <v>233</v>
      </c>
      <c r="AA16" s="57" t="s">
        <v>233</v>
      </c>
      <c r="AB16" s="57" t="s">
        <v>234</v>
      </c>
      <c r="AC16" s="57" t="s">
        <v>233</v>
      </c>
      <c r="AD16" s="57" t="s">
        <v>233</v>
      </c>
      <c r="AE16" s="57" t="s">
        <v>234</v>
      </c>
      <c r="AF16" s="57" t="s">
        <v>233</v>
      </c>
    </row>
    <row r="17" spans="2:32" ht="15.75" thickBot="1" x14ac:dyDescent="0.3">
      <c r="B17" s="67">
        <v>10</v>
      </c>
      <c r="C17" s="57" t="s">
        <v>279</v>
      </c>
      <c r="D17" s="59">
        <v>44370</v>
      </c>
      <c r="E17" s="58">
        <v>0.50358796296296293</v>
      </c>
      <c r="F17" s="57" t="s">
        <v>234</v>
      </c>
      <c r="G17" s="57" t="s">
        <v>233</v>
      </c>
      <c r="H17" s="57" t="s">
        <v>233</v>
      </c>
      <c r="I17" s="57" t="s">
        <v>233</v>
      </c>
      <c r="J17" s="57" t="s">
        <v>233</v>
      </c>
      <c r="K17" s="57" t="s">
        <v>233</v>
      </c>
      <c r="L17" s="57" t="s">
        <v>233</v>
      </c>
      <c r="M17" s="57" t="s">
        <v>233</v>
      </c>
      <c r="N17" s="57" t="s">
        <v>233</v>
      </c>
      <c r="O17" s="57" t="s">
        <v>234</v>
      </c>
      <c r="P17" s="57" t="s">
        <v>233</v>
      </c>
      <c r="Q17" s="57" t="s">
        <v>233</v>
      </c>
      <c r="R17" s="57" t="s">
        <v>234</v>
      </c>
      <c r="S17" s="57" t="s">
        <v>233</v>
      </c>
      <c r="T17" s="57" t="s">
        <v>233</v>
      </c>
      <c r="U17" s="57" t="s">
        <v>233</v>
      </c>
      <c r="V17" s="57" t="s">
        <v>233</v>
      </c>
      <c r="W17" s="57" t="s">
        <v>233</v>
      </c>
      <c r="X17" s="57" t="s">
        <v>233</v>
      </c>
      <c r="Y17" s="57" t="s">
        <v>233</v>
      </c>
      <c r="Z17" s="57" t="s">
        <v>233</v>
      </c>
      <c r="AA17" s="57" t="s">
        <v>234</v>
      </c>
      <c r="AB17" s="57" t="s">
        <v>234</v>
      </c>
      <c r="AC17" s="57" t="s">
        <v>233</v>
      </c>
      <c r="AD17" s="57" t="s">
        <v>233</v>
      </c>
      <c r="AE17" s="57" t="s">
        <v>234</v>
      </c>
      <c r="AF17" s="57" t="s">
        <v>233</v>
      </c>
    </row>
    <row r="18" spans="2:32" ht="15.75" thickBot="1" x14ac:dyDescent="0.3">
      <c r="B18" s="68">
        <v>11</v>
      </c>
      <c r="C18" s="57" t="s">
        <v>281</v>
      </c>
      <c r="D18" s="59">
        <v>44379</v>
      </c>
      <c r="E18" s="58">
        <v>0.43930555555555556</v>
      </c>
      <c r="F18" s="57" t="s">
        <v>234</v>
      </c>
      <c r="G18" s="57" t="s">
        <v>233</v>
      </c>
      <c r="H18" s="57" t="s">
        <v>233</v>
      </c>
      <c r="I18" s="57" t="s">
        <v>233</v>
      </c>
      <c r="J18" s="57" t="s">
        <v>233</v>
      </c>
      <c r="K18" s="57" t="s">
        <v>234</v>
      </c>
      <c r="L18" s="57" t="s">
        <v>233</v>
      </c>
      <c r="M18" s="57" t="s">
        <v>233</v>
      </c>
      <c r="N18" s="57" t="s">
        <v>233</v>
      </c>
      <c r="O18" s="57" t="s">
        <v>233</v>
      </c>
      <c r="P18" s="57" t="s">
        <v>233</v>
      </c>
      <c r="Q18" s="57" t="s">
        <v>233</v>
      </c>
      <c r="R18" s="57" t="s">
        <v>233</v>
      </c>
      <c r="S18" s="57" t="s">
        <v>233</v>
      </c>
      <c r="T18" s="57" t="s">
        <v>233</v>
      </c>
      <c r="U18" s="57" t="s">
        <v>233</v>
      </c>
      <c r="V18" s="57" t="s">
        <v>234</v>
      </c>
      <c r="W18" s="57" t="s">
        <v>233</v>
      </c>
      <c r="X18" s="57" t="s">
        <v>233</v>
      </c>
      <c r="Y18" s="57" t="s">
        <v>233</v>
      </c>
      <c r="Z18" s="57" t="s">
        <v>233</v>
      </c>
      <c r="AA18" s="57" t="s">
        <v>234</v>
      </c>
      <c r="AB18" s="57" t="s">
        <v>234</v>
      </c>
      <c r="AC18" s="57" t="s">
        <v>233</v>
      </c>
      <c r="AD18" s="57" t="s">
        <v>233</v>
      </c>
      <c r="AE18" s="57" t="s">
        <v>234</v>
      </c>
      <c r="AF18" s="57" t="s">
        <v>233</v>
      </c>
    </row>
    <row r="19" spans="2:32" ht="15.75" thickBot="1" x14ac:dyDescent="0.3">
      <c r="B19" s="69">
        <v>12</v>
      </c>
      <c r="C19" s="57" t="s">
        <v>282</v>
      </c>
      <c r="D19" s="59">
        <v>44390</v>
      </c>
      <c r="E19" s="58">
        <v>0.63019675925925933</v>
      </c>
      <c r="F19" s="57" t="s">
        <v>234</v>
      </c>
      <c r="G19" s="57" t="s">
        <v>233</v>
      </c>
      <c r="H19" s="57" t="s">
        <v>233</v>
      </c>
      <c r="I19" s="57" t="s">
        <v>233</v>
      </c>
      <c r="J19" s="57" t="s">
        <v>233</v>
      </c>
      <c r="K19" s="57" t="s">
        <v>233</v>
      </c>
      <c r="L19" s="57" t="s">
        <v>233</v>
      </c>
      <c r="M19" s="57" t="s">
        <v>234</v>
      </c>
      <c r="N19" s="57" t="s">
        <v>233</v>
      </c>
      <c r="O19" s="57" t="s">
        <v>233</v>
      </c>
      <c r="P19" s="57" t="s">
        <v>233</v>
      </c>
      <c r="Q19" s="57" t="s">
        <v>233</v>
      </c>
      <c r="R19" s="57" t="s">
        <v>233</v>
      </c>
      <c r="S19" s="57" t="s">
        <v>233</v>
      </c>
      <c r="T19" s="57" t="s">
        <v>234</v>
      </c>
      <c r="U19" s="57" t="s">
        <v>233</v>
      </c>
      <c r="V19" s="57" t="s">
        <v>233</v>
      </c>
      <c r="W19" s="57" t="s">
        <v>233</v>
      </c>
      <c r="X19" s="57" t="s">
        <v>233</v>
      </c>
      <c r="Y19" s="57" t="s">
        <v>233</v>
      </c>
      <c r="Z19" s="57" t="s">
        <v>234</v>
      </c>
      <c r="AA19" s="57" t="s">
        <v>233</v>
      </c>
      <c r="AB19" s="57" t="s">
        <v>234</v>
      </c>
      <c r="AC19" s="57" t="s">
        <v>233</v>
      </c>
      <c r="AD19" s="57" t="s">
        <v>233</v>
      </c>
      <c r="AE19" s="57" t="s">
        <v>234</v>
      </c>
      <c r="AF19" s="57" t="s">
        <v>233</v>
      </c>
    </row>
    <row r="20" spans="2:32" ht="15.75" thickBot="1" x14ac:dyDescent="0.3">
      <c r="B20" s="67">
        <v>13</v>
      </c>
      <c r="C20" s="57" t="s">
        <v>283</v>
      </c>
      <c r="D20" s="59">
        <v>44403</v>
      </c>
      <c r="E20" s="71" t="s">
        <v>284</v>
      </c>
      <c r="F20" s="57" t="s">
        <v>233</v>
      </c>
      <c r="G20" s="57" t="s">
        <v>233</v>
      </c>
      <c r="H20" s="57" t="s">
        <v>234</v>
      </c>
      <c r="I20" s="57" t="s">
        <v>233</v>
      </c>
      <c r="J20" s="57" t="s">
        <v>233</v>
      </c>
      <c r="K20" s="57" t="s">
        <v>234</v>
      </c>
      <c r="L20" s="57" t="s">
        <v>233</v>
      </c>
      <c r="M20" s="57" t="s">
        <v>233</v>
      </c>
      <c r="N20" s="57" t="s">
        <v>233</v>
      </c>
      <c r="O20" s="57" t="s">
        <v>233</v>
      </c>
      <c r="P20" s="57" t="s">
        <v>233</v>
      </c>
      <c r="Q20" s="57" t="s">
        <v>233</v>
      </c>
      <c r="R20" s="57" t="s">
        <v>233</v>
      </c>
      <c r="S20" s="57" t="s">
        <v>233</v>
      </c>
      <c r="T20" s="57" t="s">
        <v>234</v>
      </c>
      <c r="U20" s="57" t="s">
        <v>233</v>
      </c>
      <c r="V20" s="57" t="s">
        <v>233</v>
      </c>
      <c r="W20" s="57" t="s">
        <v>233</v>
      </c>
      <c r="X20" s="57" t="s">
        <v>233</v>
      </c>
      <c r="Y20" s="57" t="s">
        <v>233</v>
      </c>
      <c r="Z20" s="57" t="s">
        <v>234</v>
      </c>
      <c r="AA20" s="57" t="s">
        <v>233</v>
      </c>
      <c r="AB20" s="57" t="s">
        <v>234</v>
      </c>
      <c r="AC20" s="57" t="s">
        <v>233</v>
      </c>
      <c r="AD20" s="57" t="s">
        <v>233</v>
      </c>
      <c r="AE20" s="57" t="s">
        <v>234</v>
      </c>
      <c r="AF20" s="57" t="s">
        <v>233</v>
      </c>
    </row>
    <row r="21" spans="2:32" ht="15.75" thickBot="1" x14ac:dyDescent="0.3">
      <c r="B21" s="68">
        <v>14</v>
      </c>
      <c r="C21" s="57" t="s">
        <v>285</v>
      </c>
      <c r="D21" s="59">
        <v>44404</v>
      </c>
      <c r="E21" s="58">
        <v>0.6371296296296296</v>
      </c>
      <c r="F21" s="57" t="s">
        <v>233</v>
      </c>
      <c r="G21" s="57" t="s">
        <v>233</v>
      </c>
      <c r="H21" s="57" t="s">
        <v>234</v>
      </c>
      <c r="I21" s="57" t="s">
        <v>233</v>
      </c>
      <c r="J21" s="57" t="s">
        <v>233</v>
      </c>
      <c r="K21" s="57" t="s">
        <v>233</v>
      </c>
      <c r="L21" s="57" t="s">
        <v>233</v>
      </c>
      <c r="M21" s="57" t="s">
        <v>234</v>
      </c>
      <c r="N21" s="57" t="s">
        <v>233</v>
      </c>
      <c r="O21" s="57" t="s">
        <v>233</v>
      </c>
      <c r="P21" s="57" t="s">
        <v>233</v>
      </c>
      <c r="Q21" s="57" t="s">
        <v>233</v>
      </c>
      <c r="R21" s="57" t="s">
        <v>233</v>
      </c>
      <c r="S21" s="57" t="s">
        <v>233</v>
      </c>
      <c r="T21" s="57" t="s">
        <v>234</v>
      </c>
      <c r="U21" s="57" t="s">
        <v>233</v>
      </c>
      <c r="V21" s="57" t="s">
        <v>233</v>
      </c>
      <c r="W21" s="57" t="s">
        <v>233</v>
      </c>
      <c r="X21" s="57" t="s">
        <v>233</v>
      </c>
      <c r="Y21" s="57" t="s">
        <v>233</v>
      </c>
      <c r="Z21" s="57" t="s">
        <v>234</v>
      </c>
      <c r="AA21" s="57" t="s">
        <v>233</v>
      </c>
      <c r="AB21" s="57" t="s">
        <v>234</v>
      </c>
      <c r="AC21" s="57" t="s">
        <v>233</v>
      </c>
      <c r="AD21" s="57" t="s">
        <v>233</v>
      </c>
      <c r="AE21" s="57" t="s">
        <v>234</v>
      </c>
      <c r="AF21" s="57" t="s">
        <v>233</v>
      </c>
    </row>
    <row r="22" spans="2:32" ht="15.75" thickBot="1" x14ac:dyDescent="0.3">
      <c r="B22" s="69">
        <v>15</v>
      </c>
      <c r="C22" s="57" t="s">
        <v>286</v>
      </c>
      <c r="D22" s="59">
        <v>44413</v>
      </c>
      <c r="E22" s="58">
        <v>0.61547453703703703</v>
      </c>
      <c r="F22" s="57" t="s">
        <v>233</v>
      </c>
      <c r="G22" s="57" t="s">
        <v>233</v>
      </c>
      <c r="H22" s="57" t="s">
        <v>234</v>
      </c>
      <c r="I22" s="57" t="s">
        <v>233</v>
      </c>
      <c r="J22" s="57" t="s">
        <v>233</v>
      </c>
      <c r="K22" s="57" t="s">
        <v>233</v>
      </c>
      <c r="L22" s="57" t="s">
        <v>234</v>
      </c>
      <c r="M22" s="57" t="s">
        <v>233</v>
      </c>
      <c r="N22" s="57" t="s">
        <v>233</v>
      </c>
      <c r="O22" s="57" t="s">
        <v>233</v>
      </c>
      <c r="P22" s="57" t="s">
        <v>233</v>
      </c>
      <c r="Q22" s="57" t="s">
        <v>233</v>
      </c>
      <c r="R22" s="57" t="s">
        <v>233</v>
      </c>
      <c r="S22" s="57" t="s">
        <v>234</v>
      </c>
      <c r="T22" s="57" t="s">
        <v>233</v>
      </c>
      <c r="U22" s="57" t="s">
        <v>233</v>
      </c>
      <c r="V22" s="57" t="s">
        <v>233</v>
      </c>
      <c r="W22" s="57" t="s">
        <v>233</v>
      </c>
      <c r="X22" s="57" t="s">
        <v>234</v>
      </c>
      <c r="Y22" s="57" t="s">
        <v>233</v>
      </c>
      <c r="Z22" s="57" t="s">
        <v>233</v>
      </c>
      <c r="AA22" s="57" t="s">
        <v>233</v>
      </c>
      <c r="AB22" s="57" t="s">
        <v>234</v>
      </c>
      <c r="AC22" s="57" t="s">
        <v>233</v>
      </c>
      <c r="AD22" s="57" t="s">
        <v>233</v>
      </c>
      <c r="AE22" s="57" t="s">
        <v>234</v>
      </c>
      <c r="AF22" s="57" t="s">
        <v>233</v>
      </c>
    </row>
    <row r="23" spans="2:32" ht="15.75" thickBot="1" x14ac:dyDescent="0.3">
      <c r="B23" s="67">
        <v>16</v>
      </c>
      <c r="C23" s="57" t="s">
        <v>287</v>
      </c>
      <c r="D23" s="59">
        <v>44417</v>
      </c>
      <c r="E23" s="58">
        <v>0.47961805555555559</v>
      </c>
      <c r="F23" s="57" t="s">
        <v>233</v>
      </c>
      <c r="G23" s="57" t="s">
        <v>233</v>
      </c>
      <c r="H23" s="57" t="s">
        <v>234</v>
      </c>
      <c r="I23" s="57" t="s">
        <v>233</v>
      </c>
      <c r="J23" s="57" t="s">
        <v>233</v>
      </c>
      <c r="K23" s="57" t="s">
        <v>233</v>
      </c>
      <c r="L23" s="57" t="s">
        <v>233</v>
      </c>
      <c r="M23" s="57" t="s">
        <v>233</v>
      </c>
      <c r="N23" s="57" t="s">
        <v>233</v>
      </c>
      <c r="O23" s="57" t="s">
        <v>234</v>
      </c>
      <c r="P23" s="57" t="s">
        <v>233</v>
      </c>
      <c r="Q23" s="57" t="s">
        <v>233</v>
      </c>
      <c r="R23" s="57" t="s">
        <v>233</v>
      </c>
      <c r="S23" s="57" t="s">
        <v>233</v>
      </c>
      <c r="T23" s="57" t="s">
        <v>233</v>
      </c>
      <c r="U23" s="57" t="s">
        <v>233</v>
      </c>
      <c r="V23" s="57" t="s">
        <v>234</v>
      </c>
      <c r="W23" s="57" t="s">
        <v>233</v>
      </c>
      <c r="X23" s="57" t="s">
        <v>233</v>
      </c>
      <c r="Y23" s="57" t="s">
        <v>233</v>
      </c>
      <c r="Z23" s="57" t="s">
        <v>233</v>
      </c>
      <c r="AA23" s="57" t="s">
        <v>234</v>
      </c>
      <c r="AB23" s="57" t="s">
        <v>234</v>
      </c>
      <c r="AC23" s="57" t="s">
        <v>233</v>
      </c>
      <c r="AD23" s="57" t="s">
        <v>233</v>
      </c>
      <c r="AE23" s="57" t="s">
        <v>234</v>
      </c>
      <c r="AF23" s="57" t="s">
        <v>233</v>
      </c>
    </row>
    <row r="24" spans="2:32" ht="15.75" thickBot="1" x14ac:dyDescent="0.3">
      <c r="B24" s="68">
        <v>17</v>
      </c>
      <c r="C24" s="57" t="s">
        <v>288</v>
      </c>
      <c r="D24" s="59">
        <v>44445</v>
      </c>
      <c r="E24" s="58">
        <v>0.55306712962962956</v>
      </c>
      <c r="F24" s="57" t="s">
        <v>234</v>
      </c>
      <c r="G24" s="57" t="s">
        <v>233</v>
      </c>
      <c r="H24" s="57" t="s">
        <v>233</v>
      </c>
      <c r="I24" s="57" t="s">
        <v>233</v>
      </c>
      <c r="J24" s="57" t="s">
        <v>233</v>
      </c>
      <c r="K24" s="57" t="s">
        <v>233</v>
      </c>
      <c r="L24" s="57" t="s">
        <v>233</v>
      </c>
      <c r="M24" s="57" t="s">
        <v>233</v>
      </c>
      <c r="N24" s="57" t="s">
        <v>233</v>
      </c>
      <c r="O24" s="57" t="s">
        <v>234</v>
      </c>
      <c r="P24" s="57" t="s">
        <v>233</v>
      </c>
      <c r="Q24" s="57" t="s">
        <v>233</v>
      </c>
      <c r="R24" s="57" t="s">
        <v>234</v>
      </c>
      <c r="S24" s="57" t="s">
        <v>233</v>
      </c>
      <c r="T24" s="57" t="s">
        <v>233</v>
      </c>
      <c r="U24" s="57" t="s">
        <v>233</v>
      </c>
      <c r="V24" s="57" t="s">
        <v>233</v>
      </c>
      <c r="W24" s="57" t="s">
        <v>233</v>
      </c>
      <c r="X24" s="57" t="s">
        <v>233</v>
      </c>
      <c r="Y24" s="57" t="s">
        <v>233</v>
      </c>
      <c r="Z24" s="57" t="s">
        <v>233</v>
      </c>
      <c r="AA24" s="57" t="s">
        <v>234</v>
      </c>
      <c r="AB24" s="57" t="s">
        <v>234</v>
      </c>
      <c r="AC24" s="57" t="s">
        <v>233</v>
      </c>
      <c r="AD24" s="57" t="s">
        <v>233</v>
      </c>
      <c r="AE24" s="57" t="s">
        <v>234</v>
      </c>
      <c r="AF24" s="57" t="s">
        <v>233</v>
      </c>
    </row>
    <row r="25" spans="2:32" ht="15.75" thickBot="1" x14ac:dyDescent="0.3">
      <c r="B25" s="69">
        <v>18</v>
      </c>
      <c r="C25" s="57" t="s">
        <v>289</v>
      </c>
      <c r="D25" s="59">
        <v>44448</v>
      </c>
      <c r="E25" s="71" t="s">
        <v>290</v>
      </c>
      <c r="F25" s="57" t="s">
        <v>234</v>
      </c>
      <c r="G25" s="57" t="s">
        <v>233</v>
      </c>
      <c r="H25" s="57" t="s">
        <v>233</v>
      </c>
      <c r="I25" s="57" t="s">
        <v>233</v>
      </c>
      <c r="J25" s="57" t="s">
        <v>233</v>
      </c>
      <c r="K25" s="57" t="s">
        <v>233</v>
      </c>
      <c r="L25" s="57" t="s">
        <v>233</v>
      </c>
      <c r="M25" s="57" t="s">
        <v>233</v>
      </c>
      <c r="N25" s="57" t="s">
        <v>233</v>
      </c>
      <c r="O25" s="57" t="s">
        <v>233</v>
      </c>
      <c r="P25" s="57" t="s">
        <v>234</v>
      </c>
      <c r="Q25" s="57" t="s">
        <v>233</v>
      </c>
      <c r="R25" s="57" t="s">
        <v>233</v>
      </c>
      <c r="S25" s="57" t="s">
        <v>233</v>
      </c>
      <c r="T25" s="57" t="s">
        <v>233</v>
      </c>
      <c r="U25" s="57" t="s">
        <v>233</v>
      </c>
      <c r="V25" s="57" t="s">
        <v>233</v>
      </c>
      <c r="W25" s="57" t="s">
        <v>234</v>
      </c>
      <c r="X25" s="57" t="s">
        <v>233</v>
      </c>
      <c r="Y25" s="57" t="s">
        <v>233</v>
      </c>
      <c r="Z25" s="57" t="s">
        <v>233</v>
      </c>
      <c r="AA25" s="57" t="s">
        <v>234</v>
      </c>
      <c r="AB25" s="57" t="s">
        <v>234</v>
      </c>
      <c r="AC25" s="57" t="s">
        <v>233</v>
      </c>
      <c r="AD25" s="57" t="s">
        <v>233</v>
      </c>
      <c r="AE25" s="57" t="s">
        <v>234</v>
      </c>
      <c r="AF25" s="57" t="s">
        <v>233</v>
      </c>
    </row>
    <row r="26" spans="2:32" ht="15.75" thickBot="1" x14ac:dyDescent="0.3">
      <c r="B26" s="67">
        <v>19</v>
      </c>
      <c r="C26" s="57" t="s">
        <v>291</v>
      </c>
      <c r="D26" s="59">
        <v>44476</v>
      </c>
      <c r="E26" s="58">
        <v>0.74228009259259264</v>
      </c>
      <c r="F26" s="57" t="s">
        <v>233</v>
      </c>
      <c r="G26" s="57" t="s">
        <v>233</v>
      </c>
      <c r="H26" s="57" t="s">
        <v>234</v>
      </c>
      <c r="I26" s="57" t="s">
        <v>233</v>
      </c>
      <c r="J26" s="57" t="s">
        <v>233</v>
      </c>
      <c r="K26" s="57" t="s">
        <v>233</v>
      </c>
      <c r="L26" s="57" t="s">
        <v>233</v>
      </c>
      <c r="M26" s="57" t="s">
        <v>233</v>
      </c>
      <c r="N26" s="57" t="s">
        <v>233</v>
      </c>
      <c r="O26" s="57" t="s">
        <v>234</v>
      </c>
      <c r="P26" s="57" t="s">
        <v>233</v>
      </c>
      <c r="Q26" s="57" t="s">
        <v>233</v>
      </c>
      <c r="R26" s="57" t="s">
        <v>234</v>
      </c>
      <c r="S26" s="57" t="s">
        <v>233</v>
      </c>
      <c r="T26" s="57" t="s">
        <v>233</v>
      </c>
      <c r="U26" s="57" t="s">
        <v>233</v>
      </c>
      <c r="V26" s="57" t="s">
        <v>233</v>
      </c>
      <c r="W26" s="57" t="s">
        <v>233</v>
      </c>
      <c r="X26" s="57" t="s">
        <v>233</v>
      </c>
      <c r="Y26" s="57" t="s">
        <v>233</v>
      </c>
      <c r="Z26" s="57" t="s">
        <v>233</v>
      </c>
      <c r="AA26" s="57" t="s">
        <v>234</v>
      </c>
      <c r="AB26" s="57" t="s">
        <v>234</v>
      </c>
      <c r="AC26" s="57" t="s">
        <v>233</v>
      </c>
      <c r="AD26" s="57" t="s">
        <v>233</v>
      </c>
      <c r="AE26" s="57" t="s">
        <v>234</v>
      </c>
      <c r="AF26" s="57" t="s">
        <v>233</v>
      </c>
    </row>
    <row r="27" spans="2:32" ht="15.75" thickBot="1" x14ac:dyDescent="0.3">
      <c r="B27" s="68">
        <v>20</v>
      </c>
      <c r="C27" s="57" t="s">
        <v>278</v>
      </c>
      <c r="D27" s="59">
        <v>44554</v>
      </c>
      <c r="E27" s="58">
        <v>0.36775462962962963</v>
      </c>
      <c r="F27" s="57" t="s">
        <v>234</v>
      </c>
      <c r="G27" s="57" t="s">
        <v>233</v>
      </c>
      <c r="H27" s="57" t="s">
        <v>233</v>
      </c>
      <c r="I27" s="57" t="s">
        <v>233</v>
      </c>
      <c r="J27" s="57" t="s">
        <v>233</v>
      </c>
      <c r="K27" s="57" t="s">
        <v>233</v>
      </c>
      <c r="L27" s="57" t="s">
        <v>233</v>
      </c>
      <c r="M27" s="57" t="s">
        <v>233</v>
      </c>
      <c r="N27" s="57" t="s">
        <v>234</v>
      </c>
      <c r="O27" s="57" t="s">
        <v>233</v>
      </c>
      <c r="P27" s="57" t="s">
        <v>233</v>
      </c>
      <c r="Q27" s="57" t="s">
        <v>233</v>
      </c>
      <c r="R27" s="57" t="s">
        <v>233</v>
      </c>
      <c r="S27" s="57" t="s">
        <v>233</v>
      </c>
      <c r="T27" s="57" t="s">
        <v>233</v>
      </c>
      <c r="U27" s="57" t="s">
        <v>234</v>
      </c>
      <c r="V27" s="57" t="s">
        <v>233</v>
      </c>
      <c r="W27" s="57" t="s">
        <v>233</v>
      </c>
      <c r="X27" s="57" t="s">
        <v>233</v>
      </c>
      <c r="Y27" s="57" t="s">
        <v>233</v>
      </c>
      <c r="Z27" s="57" t="s">
        <v>233</v>
      </c>
      <c r="AA27" s="57" t="s">
        <v>234</v>
      </c>
      <c r="AB27" s="57" t="s">
        <v>234</v>
      </c>
      <c r="AC27" s="57" t="s">
        <v>233</v>
      </c>
      <c r="AD27" s="57" t="s">
        <v>233</v>
      </c>
      <c r="AE27" s="57" t="s">
        <v>234</v>
      </c>
      <c r="AF27" s="57" t="s">
        <v>233</v>
      </c>
    </row>
    <row r="28" spans="2:3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2:32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2:32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2:32" x14ac:dyDescent="0.2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2:32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</row>
  </sheetData>
  <mergeCells count="11">
    <mergeCell ref="AB5:AD5"/>
    <mergeCell ref="AE5:AF5"/>
    <mergeCell ref="K5:P5"/>
    <mergeCell ref="B2:AA2"/>
    <mergeCell ref="B5:B6"/>
    <mergeCell ref="C5:C6"/>
    <mergeCell ref="D5:D6"/>
    <mergeCell ref="E5:E6"/>
    <mergeCell ref="F5:J5"/>
    <mergeCell ref="Q5:W5"/>
    <mergeCell ref="X5:AA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C7" sqref="C7:D9"/>
    </sheetView>
  </sheetViews>
  <sheetFormatPr defaultRowHeight="15" x14ac:dyDescent="0.25"/>
  <cols>
    <col min="2" max="2" width="40.5703125" customWidth="1"/>
    <col min="3" max="3" width="16.140625" customWidth="1"/>
    <col min="4" max="4" width="11.42578125" customWidth="1"/>
    <col min="5" max="5" width="11" customWidth="1"/>
    <col min="6" max="7" width="14.85546875" hidden="1" customWidth="1"/>
    <col min="8" max="8" width="15.5703125" hidden="1" customWidth="1"/>
    <col min="9" max="9" width="15.42578125" hidden="1" customWidth="1"/>
    <col min="10" max="10" width="9.140625" hidden="1" customWidth="1"/>
    <col min="11" max="11" width="10.140625" hidden="1" customWidth="1"/>
  </cols>
  <sheetData>
    <row r="1" spans="1:12" x14ac:dyDescent="0.25">
      <c r="A1" s="175" t="s">
        <v>307</v>
      </c>
      <c r="B1" s="175"/>
      <c r="C1" s="175"/>
      <c r="D1" s="175"/>
      <c r="E1" s="175"/>
    </row>
    <row r="2" spans="1:12" x14ac:dyDescent="0.25">
      <c r="A2" s="175" t="s">
        <v>308</v>
      </c>
      <c r="B2" s="175"/>
      <c r="C2" s="175"/>
      <c r="D2" s="175"/>
      <c r="E2" s="175"/>
    </row>
    <row r="3" spans="1:12" x14ac:dyDescent="0.25">
      <c r="A3" s="227" t="s">
        <v>309</v>
      </c>
      <c r="B3" s="227"/>
      <c r="C3" s="227"/>
      <c r="D3" s="227"/>
      <c r="E3" s="227"/>
    </row>
    <row r="5" spans="1:12" x14ac:dyDescent="0.25">
      <c r="A5" s="143" t="s">
        <v>310</v>
      </c>
      <c r="B5" s="143" t="s">
        <v>311</v>
      </c>
      <c r="C5" s="143" t="s">
        <v>312</v>
      </c>
      <c r="D5" s="143"/>
      <c r="E5" s="143"/>
    </row>
    <row r="6" spans="1:12" ht="15.75" thickBot="1" x14ac:dyDescent="0.3">
      <c r="A6" s="228"/>
      <c r="B6" s="228"/>
      <c r="C6" s="4">
        <v>2019</v>
      </c>
      <c r="D6" s="4">
        <v>2020</v>
      </c>
      <c r="E6" s="4">
        <v>2021</v>
      </c>
      <c r="F6" t="s">
        <v>313</v>
      </c>
      <c r="G6" t="s">
        <v>314</v>
      </c>
      <c r="H6" t="s">
        <v>315</v>
      </c>
    </row>
    <row r="7" spans="1:12" x14ac:dyDescent="0.25">
      <c r="A7" s="9">
        <v>1</v>
      </c>
      <c r="B7" s="105" t="s">
        <v>316</v>
      </c>
      <c r="C7" s="106">
        <v>0.16350000000000001</v>
      </c>
      <c r="D7" s="114">
        <v>0.16769999999999999</v>
      </c>
      <c r="E7" s="106">
        <f>1-H7/I7</f>
        <v>0.16103796588385122</v>
      </c>
      <c r="F7" s="107">
        <v>2363762880.9500003</v>
      </c>
      <c r="G7" s="107">
        <v>248544369.40000001</v>
      </c>
      <c r="H7" s="107">
        <v>2191626604.4899998</v>
      </c>
      <c r="I7" s="108">
        <f>F7+G7</f>
        <v>2612307250.3500004</v>
      </c>
      <c r="K7" s="109"/>
      <c r="L7" s="110"/>
    </row>
    <row r="8" spans="1:12" x14ac:dyDescent="0.25">
      <c r="A8" s="7">
        <v>2</v>
      </c>
      <c r="B8" s="111" t="s">
        <v>317</v>
      </c>
      <c r="C8" s="112">
        <v>0.16789999999999999</v>
      </c>
      <c r="D8" s="115">
        <v>0.1678</v>
      </c>
      <c r="E8" s="106">
        <f t="shared" ref="E8:E9" si="0">1-H8/I8</f>
        <v>0.16545389808403177</v>
      </c>
      <c r="F8" s="107">
        <v>3111894849.3799996</v>
      </c>
      <c r="G8" s="107">
        <v>316105442.29000002</v>
      </c>
      <c r="H8" s="107">
        <v>2860824280.7800002</v>
      </c>
      <c r="I8" s="108">
        <f t="shared" ref="I8:I9" si="1">F8+G8</f>
        <v>3428000291.6699996</v>
      </c>
      <c r="K8" s="109"/>
    </row>
    <row r="9" spans="1:12" ht="15.75" thickBot="1" x14ac:dyDescent="0.3">
      <c r="A9" s="7">
        <v>3</v>
      </c>
      <c r="B9" s="111" t="s">
        <v>318</v>
      </c>
      <c r="C9" s="116">
        <v>0.18859999999999999</v>
      </c>
      <c r="D9" s="117">
        <v>0.4022</v>
      </c>
      <c r="E9" s="106">
        <f t="shared" si="0"/>
        <v>0.37416284915433873</v>
      </c>
      <c r="F9" s="107">
        <v>692876233.92999995</v>
      </c>
      <c r="G9" s="107">
        <v>92477988.260000005</v>
      </c>
      <c r="H9" s="107">
        <v>491503848.81999999</v>
      </c>
      <c r="I9" s="108">
        <f t="shared" si="1"/>
        <v>785354222.18999994</v>
      </c>
    </row>
    <row r="10" spans="1:12" x14ac:dyDescent="0.25">
      <c r="C10" s="109"/>
    </row>
    <row r="11" spans="1:12" x14ac:dyDescent="0.25">
      <c r="I11" s="113"/>
    </row>
  </sheetData>
  <mergeCells count="6">
    <mergeCell ref="A1:E1"/>
    <mergeCell ref="A2:E2"/>
    <mergeCell ref="A3:E3"/>
    <mergeCell ref="A5:A6"/>
    <mergeCell ref="B5:B6"/>
    <mergeCell ref="C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прил 1 Приборы учета</vt:lpstr>
      <vt:lpstr>прил 1  Передача ЭЭ</vt:lpstr>
      <vt:lpstr>прил 1 Допуск к ПУ</vt:lpstr>
      <vt:lpstr>Прил 7  1. Инф-ция о ТСО</vt:lpstr>
      <vt:lpstr>Прил 7 2. Показатели качест (2</vt:lpstr>
      <vt:lpstr>Прил 7 2.2 Рейтинг структ е (2</vt:lpstr>
      <vt:lpstr>Прил 7 2.3 Мероприятия</vt:lpstr>
      <vt:lpstr>Прил 7 3.1, 3.2, 3.3</vt:lpstr>
      <vt:lpstr>Прил 7 3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Лист1</vt:lpstr>
      <vt:lpstr>п. 1.4. Износ</vt:lpstr>
      <vt:lpstr>'Прил 7  1. Инф-ция о ТСО'!Область_печати</vt:lpstr>
      <vt:lpstr>'Прил 7 2. Показатели качест (2'!Область_печати</vt:lpstr>
      <vt:lpstr>'Прил 7 2.2 Рейтинг структ е (2'!Область_печати</vt:lpstr>
      <vt:lpstr>'Прил 7 3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2022-03-30T13:13:45Z</dcterms:modified>
</cp:coreProperties>
</file>