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 tabRatio="841" firstSheet="9" activeTab="15"/>
  </bookViews>
  <sheets>
    <sheet name="прил 1" sheetId="2" r:id="rId1"/>
    <sheet name="Прил 7  1. Инф-ция о ТСО (2)" sheetId="3" r:id="rId2"/>
    <sheet name="Прил 7 2. Показатели качест (2" sheetId="4" r:id="rId3"/>
    <sheet name="Прил 7 2.2 Рейтинг структ е (2" sheetId="5" r:id="rId4"/>
    <sheet name="Прил 7 3 ТП" sheetId="6" r:id="rId5"/>
    <sheet name="Прил 7 3.5 Стоим-сть ТП" sheetId="7" r:id="rId6"/>
    <sheet name="Прил 7 4.1 Колич-во обращений" sheetId="8" r:id="rId7"/>
    <sheet name="Прил 7 4.2  Инф-ция об офисах" sheetId="9" r:id="rId8"/>
    <sheet name="Прил 7 4.3  Инф-ция о заочн" sheetId="10" r:id="rId9"/>
    <sheet name="Прил 7 4.4 Категория обращений" sheetId="11" r:id="rId10"/>
    <sheet name="Прил 7 4.5 Допуслуги" sheetId="12" r:id="rId11"/>
    <sheet name="Прил 7 4.6 Мероприятия" sheetId="13" r:id="rId12"/>
    <sheet name="Прил 7 4.7 Опросы потребителей" sheetId="14" r:id="rId13"/>
    <sheet name="Прил 7 4.8 Мероприятия по качес" sheetId="15" r:id="rId14"/>
    <sheet name="Прил 7 4.9 Информация по обраще" sheetId="16" r:id="rId15"/>
    <sheet name="Износ" sheetId="17" r:id="rId16"/>
  </sheets>
  <definedNames>
    <definedName name="_xlnm.Print_Area" localSheetId="2">'Прил 7 2. Показатели качест (2'!$A$1:$E$29</definedName>
    <definedName name="_xlnm.Print_Area" localSheetId="3">'Прил 7 2.2 Рейтинг структ е (2'!$A$1:$T$9</definedName>
    <definedName name="_xlnm.Print_Area" localSheetId="4">'Прил 7 3 ТП'!$A$1:$R$17</definedName>
  </definedNames>
  <calcPr calcId="152511"/>
</workbook>
</file>

<file path=xl/calcChain.xml><?xml version="1.0" encoding="utf-8"?>
<calcChain xmlns="http://schemas.openxmlformats.org/spreadsheetml/2006/main">
  <c r="E12" i="11" l="1"/>
  <c r="M35" i="8"/>
  <c r="G35" i="8"/>
  <c r="M33" i="8"/>
  <c r="M32" i="8"/>
  <c r="G32" i="8"/>
  <c r="M31" i="8"/>
  <c r="G31" i="8"/>
  <c r="M29" i="8"/>
  <c r="G29" i="8"/>
  <c r="M20" i="8"/>
  <c r="G20" i="8"/>
  <c r="M18" i="8"/>
  <c r="G18" i="8"/>
  <c r="N17" i="6" l="1"/>
  <c r="K17" i="6"/>
  <c r="H17" i="6"/>
  <c r="E17" i="6"/>
  <c r="R13" i="6"/>
  <c r="R17" i="6" s="1"/>
  <c r="N13" i="6"/>
  <c r="K13" i="6"/>
  <c r="H13" i="6"/>
  <c r="E13" i="6"/>
  <c r="R12" i="6"/>
  <c r="N12" i="6"/>
  <c r="K12" i="6"/>
  <c r="H12" i="6"/>
  <c r="E12" i="6"/>
  <c r="R11" i="6"/>
  <c r="N11" i="6"/>
  <c r="K11" i="6"/>
  <c r="H11" i="6"/>
  <c r="E11" i="6"/>
  <c r="R7" i="6"/>
  <c r="N7" i="6"/>
  <c r="K7" i="6"/>
  <c r="H7" i="6"/>
  <c r="E7" i="6"/>
  <c r="R6" i="6"/>
  <c r="N6" i="6"/>
  <c r="K6" i="6"/>
  <c r="H6" i="6"/>
  <c r="E6" i="6"/>
  <c r="O9" i="5" l="1"/>
  <c r="K9" i="5"/>
  <c r="G9" i="5"/>
  <c r="C9" i="5"/>
  <c r="E24" i="4" l="1"/>
  <c r="E19" i="4"/>
  <c r="E14" i="4"/>
  <c r="E9" i="4"/>
  <c r="E18" i="3"/>
  <c r="E14" i="3"/>
  <c r="E13" i="3"/>
  <c r="E8" i="3"/>
</calcChain>
</file>

<file path=xl/sharedStrings.xml><?xml version="1.0" encoding="utf-8"?>
<sst xmlns="http://schemas.openxmlformats.org/spreadsheetml/2006/main" count="390" uniqueCount="264">
  <si>
    <t>Приложение N 1</t>
  </si>
  <si>
    <t>к Единым стандартам качества</t>
  </si>
  <si>
    <t>обслуживания сетевыми организациями</t>
  </si>
  <si>
    <t>потребителей услуг сетевых организаций</t>
  </si>
  <si>
    <t xml:space="preserve">               ПАСПОРТ УСЛУГИ (ПРОЦЕССА) СЕТЕВОЙ ОРГАНИЗАЦИИ</t>
  </si>
  <si>
    <t xml:space="preserve">                      наименование услуги (процесса)</t>
  </si>
  <si>
    <t>Размер платы за предоставление услуги (процесса) и основание ее взимания:</t>
  </si>
  <si>
    <t>Состав, последовательность и сроки оказания услуги (процесса):</t>
  </si>
  <si>
    <t>N п/п</t>
  </si>
  <si>
    <t>Этап</t>
  </si>
  <si>
    <t>Содержание/условия этапа</t>
  </si>
  <si>
    <t>Форма предоставления</t>
  </si>
  <si>
    <t>Срок исполнения</t>
  </si>
  <si>
    <t>Ссылка на нормативный правовой акт</t>
  </si>
  <si>
    <t>--------------------------------</t>
  </si>
  <si>
    <t>&lt;1&gt; Указываются лица, которые могут получить данную услугу.</t>
  </si>
  <si>
    <t>&lt;2&gt; Описание условий, при которых оказание услуги (процесса) становится возможным (предоставление всех необходимых документов, наличие физической возможности оказания услуги (процесса) и др.).</t>
  </si>
  <si>
    <t>&lt;3&gt; Указываются контактные данные лиц, которые могут дать исчерпывающую информацию об оказываемой услуге, принять жалобу на действия (бездействие) подразделения (работника) сетевой организации, занятого в оказании услуги, уполномоченного органа исполнительной власти, осуществляющего надзорные функции за деятельностью сетевой организации.</t>
  </si>
  <si>
    <t xml:space="preserve">УСТАНОВКА, ЗАМЕНА и (или) ЭКСПЛУАТАЦИИ ПРИБОРОВ УЧЕТА </t>
  </si>
  <si>
    <t xml:space="preserve"> </t>
  </si>
  <si>
    <r>
      <t xml:space="preserve">Круг заявителей &lt;1&gt;: </t>
    </r>
    <r>
      <rPr>
        <u/>
        <sz val="11"/>
        <color theme="10"/>
        <rFont val="Calibri"/>
        <family val="2"/>
        <scheme val="minor"/>
      </rPr>
      <t>Юридические и физические лица, индивидуальные предприниматели</t>
    </r>
    <r>
      <rPr>
        <sz val="11"/>
        <color theme="10"/>
        <rFont val="Calibri"/>
        <family val="2"/>
        <scheme val="minor"/>
      </rPr>
      <t>.</t>
    </r>
    <r>
      <rPr>
        <u/>
        <sz val="11"/>
        <color theme="10"/>
        <rFont val="Calibri"/>
        <family val="2"/>
        <scheme val="minor"/>
      </rPr>
      <t xml:space="preserve"> 
 </t>
    </r>
  </si>
  <si>
    <t>Условия оказания услуги (процесса) &lt;2&gt;: Наличие обращения заявителя, если заявитель присоединен к сетям АО «МСК Энерго».</t>
  </si>
  <si>
    <t>Результат оказания услуги (процесса):  установка, замена и (или) эксплуатация прибора учета.</t>
  </si>
  <si>
    <t>Направление заявителем заявки в сетевую организацию</t>
  </si>
  <si>
    <t>Заявка потребителя должна содержать:  1) сведения, подтверждающие присоединение к сетям АО «МСК Энерго»;  2) полное и сокращенное наименование заявителя - юридического лица, фамилию, имя, отчество заявителя - индивидуального предпринимателя, место нахождения (место жительства), почтовый адрес, а также при наличии телефоны, адрес электронной почты; сведения об объекте, подлежащем оснащению или замене прибора учета, сведения о местонахождении прибора учета, его технических характеристиках</t>
  </si>
  <si>
    <t>Не позднее 3 рабочих дней с даты получения обращения потребителя</t>
  </si>
  <si>
    <t xml:space="preserve">Заявка направляется в письменной форме. </t>
  </si>
  <si>
    <t>Рассмотрение заявки и проверка комплектности документов</t>
  </si>
  <si>
    <t>После получения заявки сетевая организация проверяет комплектность документов и, при отсутствии в заявке необходимых сведений, а также при отсутствии документов, предусмотренных пунктом 1, сетевая организация уведомляет об этом заявителя</t>
  </si>
  <si>
    <t>Уведомление о необходимости предоставления недостающих сведений/документов или выполнение работ по этапу 3 (в случае соответствия заявки требованиям, указанным в этапе 1</t>
  </si>
  <si>
    <t>В течение 3 рабочих дней со дня получения заявки</t>
  </si>
  <si>
    <t xml:space="preserve">Осмотр объекта представителями сетевой организации. </t>
  </si>
  <si>
    <t>С целью проверки наличия технической возможности установки, замены и (или) эксплуатации прибора учета сетевая организация осуществляет выезд на объект и производит осмотр объекта. О планируемой дате осмотра сетевая организация информирует заявителя. Заявитель обязан предоставить доступ к объекту (прибору учета) для их осмотра. В случае невозможности предоставления сетевой организации в определенный ею срок доступа к объекту (прибору учета) заявитель должен предложить иной срок для осмотра.</t>
  </si>
  <si>
    <t>Осмотр объекта заявителя.</t>
  </si>
  <si>
    <t>В течение 10 рабочих дней со дня получения полного комплекта документов по этапу 1</t>
  </si>
  <si>
    <t xml:space="preserve">Проведение работ по установке, замене и (или) эксплуатации прибора учета. </t>
  </si>
  <si>
    <t xml:space="preserve">Оказание сетевой организацией услуг по установке, замене и (или) эксплуатации прибора учета. </t>
  </si>
  <si>
    <t xml:space="preserve">Услуги предоставляются на объекте заявителя. </t>
  </si>
  <si>
    <t>Не позднее 6 месяцев с даты получения обращения потребителя</t>
  </si>
  <si>
    <t>Плата не взимается.</t>
  </si>
  <si>
    <t>Контактная информация для направления обращений &lt;3&gt;: По телефону: 8 495 662-11-64 
Адрес эл.почты: info@mskenergo.ru</t>
  </si>
  <si>
    <t>Общий срок оказания услуги (процесса): 6 месяцов.</t>
  </si>
  <si>
    <t>Пункты 5-7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п. 136,п.151,п.152 Основ функционирования розничных рынков электрической энергии*</t>
  </si>
  <si>
    <t xml:space="preserve"> Пункт 9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149 149  п. 136,п.151,п.152 Основ функционирования розничных рынков электрической энергии*</t>
  </si>
  <si>
    <t>Пункт 10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149  п. 136,п.151,п.152 Основ функционирования розничных рынков электрической энергии*</t>
  </si>
  <si>
    <t xml:space="preserve">п.149  п. 136,п.151,п.152 Основ функционирования розничных рынков электрической энергии* Основных положений функционирования розничных рынков электрической энергии, утвержденных Постановлением Правительства РФ от 4 мая 2012 г. № 442. </t>
  </si>
  <si>
    <r>
      <t xml:space="preserve">Информация об объектах элекросетевого хозяйства сетевой организации
          </t>
    </r>
    <r>
      <rPr>
        <u/>
        <sz val="11"/>
        <color theme="1"/>
        <rFont val="Calibri"/>
        <family val="2"/>
        <charset val="204"/>
        <scheme val="minor"/>
      </rPr>
      <t>Акционерное общество "МСК Энергосеть" (АО"МСК Энерго")</t>
    </r>
    <r>
      <rPr>
        <sz val="11"/>
        <color theme="1"/>
        <rFont val="Calibri"/>
        <family val="2"/>
        <scheme val="minor"/>
      </rPr>
      <t xml:space="preserve"> за 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20    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</si>
  <si>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t>N</t>
  </si>
  <si>
    <t>Объект электросетевого хозяйства</t>
  </si>
  <si>
    <t>Значение показателя, годы</t>
  </si>
  <si>
    <t>Динамика изменения показателя,%</t>
  </si>
  <si>
    <t>1</t>
  </si>
  <si>
    <t>Воздушные линии</t>
  </si>
  <si>
    <t>1.1</t>
  </si>
  <si>
    <t>ВН (110 кВ и выше), км</t>
  </si>
  <si>
    <t>1.2</t>
  </si>
  <si>
    <t>СН1 (35 - 60 кВ), км</t>
  </si>
  <si>
    <t>1.3</t>
  </si>
  <si>
    <t>СН2 (1 - 20 кВ), км</t>
  </si>
  <si>
    <t>1.4</t>
  </si>
  <si>
    <t>НН (до 1 кВ), км</t>
  </si>
  <si>
    <t>2</t>
  </si>
  <si>
    <t>Кабельные линии</t>
  </si>
  <si>
    <t>2.1</t>
  </si>
  <si>
    <t>2.2</t>
  </si>
  <si>
    <t>2.3</t>
  </si>
  <si>
    <t>2.4</t>
  </si>
  <si>
    <t>3</t>
  </si>
  <si>
    <t>Трансформаторные подстанции</t>
  </si>
  <si>
    <t>3.1</t>
  </si>
  <si>
    <t>ВН (110 кВ и выше), шт</t>
  </si>
  <si>
    <t>3.2</t>
  </si>
  <si>
    <t>СН1 (35 - 60 кВ), шт</t>
  </si>
  <si>
    <t>3.3</t>
  </si>
  <si>
    <t>СН2 (1 - 20 кВ), шт</t>
  </si>
  <si>
    <t>3.4</t>
  </si>
  <si>
    <t>НН (до 1 кВ), шт</t>
  </si>
  <si>
    <r>
      <rPr>
        <b/>
        <sz val="11"/>
        <color theme="1"/>
        <rFont val="Calibri"/>
        <family val="2"/>
        <charset val="204"/>
        <scheme val="minor"/>
      </rPr>
      <t>Приложение № 7</t>
    </r>
    <r>
      <rPr>
        <sz val="11"/>
        <color theme="1"/>
        <rFont val="Calibri"/>
        <family val="2"/>
        <scheme val="minor"/>
      </rPr>
      <t xml:space="preserve">
к Единым стандартам
качества обслуживания сетевыми
организациями потребителей
услуг сетевых организаций</t>
    </r>
  </si>
  <si>
    <r>
      <t xml:space="preserve">Информация о качестве обслуживания потребителей услуг
          </t>
    </r>
    <r>
      <rPr>
        <u/>
        <sz val="11"/>
        <color theme="1"/>
        <rFont val="Calibri"/>
        <family val="2"/>
        <charset val="204"/>
        <scheme val="minor"/>
      </rPr>
      <t>Акционерное общество "МСК Энергосеть" (АО"МСК Энерго") за 2020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</si>
  <si>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</si>
  <si>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Показатель</t>
  </si>
  <si>
    <r>
      <t>Показатель средней продолжительности прекращений передачи электрической энергии (</t>
    </r>
    <r>
      <rPr>
        <i/>
        <sz val="11"/>
        <color theme="1"/>
        <rFont val="Calibri"/>
        <family val="2"/>
        <charset val="204"/>
        <scheme val="minor"/>
      </rPr>
      <t>П</t>
    </r>
    <r>
      <rPr>
        <i/>
        <vertAlign val="subscript"/>
        <sz val="11"/>
        <color theme="1"/>
        <rFont val="Calibri"/>
        <family val="2"/>
        <charset val="204"/>
        <scheme val="minor"/>
      </rPr>
      <t>saidi</t>
    </r>
    <r>
      <rPr>
        <sz val="11"/>
        <color theme="1"/>
        <rFont val="Calibri"/>
        <family val="2"/>
        <scheme val="minor"/>
      </rPr>
      <t>)</t>
    </r>
  </si>
  <si>
    <t>ВН (110 кВ и выше)</t>
  </si>
  <si>
    <t>СН1 (35 - 60 кВ)</t>
  </si>
  <si>
    <t>СН2 (1 - 20 кВ)</t>
  </si>
  <si>
    <t>НН (до 1 кВ)</t>
  </si>
  <si>
    <r>
      <t>Показатель средней частоты прекращений передачи электрической энергии  (</t>
    </r>
    <r>
      <rPr>
        <i/>
        <sz val="11"/>
        <color theme="1"/>
        <rFont val="Calibri"/>
        <family val="2"/>
        <charset val="204"/>
        <scheme val="minor"/>
      </rPr>
      <t>П</t>
    </r>
    <r>
      <rPr>
        <i/>
        <vertAlign val="subscript"/>
        <sz val="11"/>
        <color theme="1"/>
        <rFont val="Calibri"/>
        <family val="2"/>
        <charset val="204"/>
        <scheme val="minor"/>
      </rPr>
      <t>saifi</t>
    </r>
    <r>
      <rPr>
        <sz val="11"/>
        <color theme="1"/>
        <rFont val="Calibri"/>
        <family val="2"/>
        <scheme val="minor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</si>
  <si>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vertAlign val="subscript"/>
        <sz val="11"/>
        <color theme="1"/>
        <rFont val="Calibri"/>
        <family val="2"/>
        <charset val="204"/>
        <scheme val="minor"/>
      </rPr>
      <t>saidi, План</t>
    </r>
    <r>
      <rPr>
        <sz val="11"/>
        <color theme="1"/>
        <rFont val="Calibri"/>
        <family val="2"/>
        <scheme val="minor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</si>
  <si>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vertAlign val="subscript"/>
        <sz val="11"/>
        <color theme="1"/>
        <rFont val="Calibri"/>
        <family val="2"/>
        <charset val="204"/>
        <scheme val="minor"/>
      </rPr>
      <t>saifi, План</t>
    </r>
    <r>
      <rPr>
        <sz val="11"/>
        <color theme="1"/>
        <rFont val="Calibri"/>
        <family val="2"/>
        <scheme val="minor"/>
      </rPr>
      <t>)</t>
    </r>
  </si>
  <si>
    <t>4.1</t>
  </si>
  <si>
    <t>4.2</t>
  </si>
  <si>
    <t>4.3</t>
  </si>
  <si>
    <t>4.4</t>
  </si>
  <si>
    <t>5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</si>
  <si>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</si>
  <si>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</si>
  <si>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</si>
  <si>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r>
      <t xml:space="preserve">Информация о качестве обслуживания потребителей услуг
      </t>
    </r>
    <r>
      <rPr>
        <u/>
        <sz val="11"/>
        <color theme="1"/>
        <rFont val="Calibri"/>
        <family val="2"/>
        <charset val="204"/>
        <scheme val="minor"/>
      </rPr>
      <t xml:space="preserve"> Акционерное общество "МСК Энергосеть" (АО"МСК Энерго") за 2020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</si>
  <si>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</si>
  <si>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</si>
  <si>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r>
      <t>Показатель средней продолжительности прекращений передачи электрической энергии  (</t>
    </r>
    <r>
      <rPr>
        <b/>
        <i/>
        <sz val="11"/>
        <color theme="1"/>
        <rFont val="Calibri"/>
        <family val="2"/>
        <charset val="204"/>
        <scheme val="minor"/>
      </rPr>
      <t>Пsaidi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</si>
  <si>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Показатель средней частоты прекращений передачи электрической энергии  (</t>
    </r>
    <r>
      <rPr>
        <b/>
        <i/>
        <sz val="11"/>
        <color theme="1"/>
        <rFont val="Calibri"/>
        <family val="2"/>
        <charset val="204"/>
        <scheme val="minor"/>
      </rPr>
      <t>Пsaifi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</si>
  <si>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Calibri"/>
        <family val="2"/>
        <charset val="204"/>
        <scheme val="minor"/>
      </rPr>
      <t>Пsaidi, План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</si>
  <si>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Calibri"/>
        <family val="2"/>
        <charset val="204"/>
        <scheme val="minor"/>
      </rPr>
      <t>Пsaifi, План</t>
    </r>
    <r>
      <rPr>
        <b/>
        <sz val="11"/>
        <color theme="1"/>
        <rFont val="Calibri"/>
        <family val="2"/>
        <charset val="204"/>
        <scheme val="minor"/>
      </rPr>
      <t>)</t>
    </r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</si>
  <si>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</si>
  <si>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</si>
  <si>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</si>
  <si>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</si>
  <si>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</si>
  <si>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</si>
  <si>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Акционерное общество "МСК Энергосеть" (АО"МСК Энерго") г. Москва</t>
  </si>
  <si>
    <t>1. Выполнение планово-предупредительных ремонтов согласно утвержденным графикам.                                                       2. Замена устаревших элементов электросетевого хозяйства на новые.</t>
  </si>
  <si>
    <t>Всего по сетевой организации</t>
  </si>
  <si>
    <t>№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</si>
  <si>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</si>
  <si>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</si>
  <si>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 кВт включительно, всего</t>
  </si>
  <si>
    <t>свыше 15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</si>
  <si>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</si>
  <si>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</si>
  <si>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</si>
  <si>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</si>
  <si>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</si>
  <si>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</si>
  <si>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</si>
  <si>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3.1.</t>
  </si>
  <si>
    <t>по вине сетевой организации</t>
  </si>
  <si>
    <t>3.2.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</si>
  <si>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</si>
  <si>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</si>
  <si>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</si>
  <si>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</si>
  <si>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</si>
  <si>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</si>
  <si>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</si>
  <si>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</si>
  <si>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</si>
  <si>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</si>
  <si>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Мощность энергопринимающих устройств заявителя, кВт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</si>
  <si>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</si>
  <si>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</si>
  <si>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</si>
  <si>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</si>
  <si>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</si>
  <si>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</si>
  <si>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</si>
  <si>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</si>
  <si>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КЛ</t>
  </si>
  <si>
    <t>ВЛ</t>
  </si>
  <si>
    <t>Нет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</si>
  <si>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</si>
  <si>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</si>
  <si>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</si>
  <si>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</si>
  <si>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</si>
  <si>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</si>
  <si>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</si>
  <si>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</si>
  <si>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</si>
  <si>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</si>
  <si>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</si>
  <si>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</si>
  <si>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</si>
  <si>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</si>
  <si>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1.5</t>
  </si>
  <si>
    <t>прочее (указать)</t>
  </si>
  <si>
    <t>1.6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</si>
  <si>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</si>
  <si>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</si>
  <si>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</si>
  <si>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2.1.1</t>
  </si>
  <si>
    <t>качество электрической энергии</t>
  </si>
  <si>
    <t>2.1.2</t>
  </si>
  <si>
    <t>техническое обслуживание объектов электросетевого хозяйства</t>
  </si>
  <si>
    <t>2.5</t>
  </si>
  <si>
    <t>прочее (отключение/ включение ээ)</t>
  </si>
  <si>
    <t>2.6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</si>
  <si>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</si>
  <si>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</si>
  <si>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</si>
  <si>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</si>
  <si>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4.2 Информация о деятельности офисов обслуживания потребителей.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</si>
  <si>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</si>
  <si>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</si>
  <si>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</si>
  <si>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</si>
  <si>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</si>
  <si>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</si>
  <si>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</si>
  <si>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</si>
  <si>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</si>
  <si>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</si>
  <si>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ЦОПУ</t>
  </si>
  <si>
    <t>Москва,</t>
  </si>
  <si>
    <t>8(495)516-04-90; 8(495)516-79-14;   8(495)516-79-11 zayavka_tp@mskenergo.ru info@mskenergo.ru</t>
  </si>
  <si>
    <t xml:space="preserve">9:00-18:00 </t>
  </si>
  <si>
    <t>1.Прием выдача документов по ТП; 2. Консультация устн.; 3.Оформление услуг согласно перечню</t>
  </si>
  <si>
    <t>4.3. Информация о заочном обслуживании потребителей посредством телефонной связи.</t>
  </si>
  <si>
    <t>Наименование</t>
  </si>
  <si>
    <t>Единица измерения</t>
  </si>
  <si>
    <t>о заочно</t>
  </si>
  <si>
    <t>Перечень номеров телефонов, выделенных для обслуживания потребителей:</t>
  </si>
  <si>
    <t>номер телефона</t>
  </si>
  <si>
    <t>8 (495) 516-79-14; 8(495) 516-04-90; 8 (495) 516-79-11</t>
  </si>
  <si>
    <t>Номер телефона по вопросам энергоснабжения:</t>
  </si>
  <si>
    <t>Номера телефонов центров обработки телефонных вызовов: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</si>
  <si>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</si>
  <si>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</si>
  <si>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</si>
  <si>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</si>
  <si>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</si>
  <si>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</si>
  <si>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</si>
  <si>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</si>
  <si>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шт.</t>
  </si>
  <si>
    <t>Категория обращений, в которой зарегистрировано наибольшее число обращений всего</t>
  </si>
  <si>
    <t>обращений, содержащих жалобу</t>
  </si>
  <si>
    <t>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</si>
  <si>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</si>
  <si>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r>
      <t xml:space="preserve"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</t>
    </r>
    <r>
      <rPr>
        <sz val="11"/>
        <color rgb="FF0000FF"/>
        <rFont val="Calibri"/>
        <family val="2"/>
        <charset val="204"/>
        <scheme val="minor"/>
      </rPr>
      <t>законом</t>
    </r>
    <r>
      <rPr>
        <sz val="11"/>
        <color theme="1"/>
        <rFont val="Calibri"/>
        <family val="2"/>
        <charset val="204"/>
        <scheme val="minor"/>
      </rPr>
      <t xml:space="preserve">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</t>
    </r>
    <r>
      <rPr>
        <sz val="11"/>
        <color rgb="FF0000FF"/>
        <rFont val="Calibri"/>
        <family val="2"/>
        <charset val="204"/>
        <scheme val="minor"/>
      </rPr>
      <t>Законом</t>
    </r>
    <r>
      <rPr>
        <sz val="11"/>
        <color theme="1"/>
        <rFont val="Calibri"/>
        <family val="2"/>
        <charset val="204"/>
        <scheme val="minor"/>
      </rPr>
      <t xml:space="preserve">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  </r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</si>
  <si>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</si>
  <si>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4.8. Мероприятия, выполняемые сетевой организацией в целях повышения качества обслуживания потребителей.</t>
  </si>
  <si>
    <t>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</si>
  <si>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</si>
  <si>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</si>
  <si>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</si>
  <si>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</si>
  <si>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</si>
  <si>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</si>
  <si>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</si>
  <si>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</si>
  <si>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</si>
  <si>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</si>
  <si>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</si>
  <si>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</si>
  <si>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</si>
  <si>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</si>
  <si>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</si>
  <si>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</si>
  <si>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</si>
  <si>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</si>
  <si>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</si>
  <si>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</si>
  <si>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</si>
  <si>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</si>
  <si>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</si>
  <si>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</si>
  <si>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</si>
  <si>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</si>
  <si>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</si>
  <si>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</si>
  <si>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АО "МСК Энерго" Информация об износе ОС на территории города Москвы за 2020 год</t>
  </si>
  <si>
    <t>№ п/п</t>
  </si>
  <si>
    <t>Вид ОС</t>
  </si>
  <si>
    <t>Процент износа (динамика по годам)</t>
  </si>
  <si>
    <t>Здания</t>
  </si>
  <si>
    <t>2.43%</t>
  </si>
  <si>
    <t>4.64%</t>
  </si>
  <si>
    <t>Сооружения</t>
  </si>
  <si>
    <t>2.69%</t>
  </si>
  <si>
    <t>2.41%</t>
  </si>
  <si>
    <t>Машины и оборудование (кроме офисного)</t>
  </si>
  <si>
    <t>9.50%</t>
  </si>
  <si>
    <t>9.18%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</si>
</sst>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;[Red]\-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0"/>
      <color theme="1"/>
      <name val="Courier New"/>
      <family val="3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vertAlign val="subscript"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8"/>
      <name val="Arial"/>
      <family val="2"/>
    </font>
    <font>
      <sz val="9"/>
      <color indexed="2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4" fillId="0" borderId="0"/>
    <xf numFmtId="0" fontId="28" fillId="0" borderId="0"/>
  </cellStyleXfs>
  <cellXfs count="160">
    <xf numFmtId="0" fontId="0" fillId="0" borderId="0" xfId="0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0" fillId="0" borderId="0" xfId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10" fillId="0" borderId="0" xfId="1" applyAlignment="1">
      <alignment horizontal="justify" vertical="center" wrapText="1"/>
    </xf>
    <xf numFmtId="0" fontId="12" fillId="0" borderId="0" xfId="0" applyFont="1" applyAlignment="1">
      <alignment horizontal="justify" vertical="center"/>
    </xf>
    <xf numFmtId="0" fontId="7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/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0" fillId="0" borderId="5" xfId="0" applyNumberFormat="1" applyBorder="1" applyAlignment="1">
      <alignment horizontal="center" vertical="center"/>
    </xf>
    <xf numFmtId="0" fontId="0" fillId="0" borderId="5" xfId="0" applyFill="1" applyBorder="1" applyAlignment="1">
      <alignment wrapText="1"/>
    </xf>
    <xf numFmtId="0" fontId="0" fillId="0" borderId="5" xfId="0" applyFill="1" applyBorder="1" applyAlignment="1">
      <alignment horizontal="left" vertical="center" wrapText="1"/>
    </xf>
    <xf numFmtId="49" fontId="0" fillId="0" borderId="0" xfId="0" applyNumberFormat="1"/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3" fillId="0" borderId="5" xfId="0" applyFont="1" applyBorder="1"/>
    <xf numFmtId="0" fontId="13" fillId="0" borderId="7" xfId="0" applyFont="1" applyBorder="1" applyAlignment="1">
      <alignment horizontal="center" vertical="center"/>
    </xf>
    <xf numFmtId="0" fontId="4" fillId="0" borderId="0" xfId="2"/>
    <xf numFmtId="0" fontId="22" fillId="0" borderId="5" xfId="2" applyFont="1" applyFill="1" applyBorder="1" applyAlignment="1">
      <alignment horizontal="center" vertical="center" wrapText="1"/>
    </xf>
    <xf numFmtId="0" fontId="24" fillId="0" borderId="5" xfId="2" applyFont="1" applyFill="1" applyBorder="1" applyAlignment="1">
      <alignment horizontal="center" vertical="center"/>
    </xf>
    <xf numFmtId="0" fontId="22" fillId="0" borderId="21" xfId="2" applyFont="1" applyBorder="1" applyAlignment="1">
      <alignment horizontal="center" vertical="center" wrapText="1"/>
    </xf>
    <xf numFmtId="0" fontId="22" fillId="0" borderId="5" xfId="2" applyFont="1" applyBorder="1" applyAlignment="1">
      <alignment horizontal="left" vertical="center" wrapText="1"/>
    </xf>
    <xf numFmtId="3" fontId="25" fillId="0" borderId="5" xfId="2" applyNumberFormat="1" applyFont="1" applyFill="1" applyBorder="1" applyAlignment="1">
      <alignment horizontal="center" vertical="center" wrapText="1"/>
    </xf>
    <xf numFmtId="9" fontId="25" fillId="0" borderId="5" xfId="2" applyNumberFormat="1" applyFont="1" applyFill="1" applyBorder="1" applyAlignment="1">
      <alignment horizontal="center" vertical="center" wrapText="1"/>
    </xf>
    <xf numFmtId="0" fontId="22" fillId="0" borderId="21" xfId="2" applyFont="1" applyFill="1" applyBorder="1" applyAlignment="1">
      <alignment horizontal="center" vertical="center" wrapText="1"/>
    </xf>
    <xf numFmtId="0" fontId="22" fillId="0" borderId="5" xfId="2" applyFont="1" applyFill="1" applyBorder="1" applyAlignment="1">
      <alignment horizontal="left" vertical="center" wrapText="1"/>
    </xf>
    <xf numFmtId="16" fontId="22" fillId="0" borderId="21" xfId="2" applyNumberFormat="1" applyFont="1" applyFill="1" applyBorder="1" applyAlignment="1">
      <alignment horizontal="center" vertical="center" wrapText="1"/>
    </xf>
    <xf numFmtId="0" fontId="22" fillId="0" borderId="23" xfId="2" applyFont="1" applyBorder="1" applyAlignment="1">
      <alignment horizontal="center" vertical="center" wrapText="1"/>
    </xf>
    <xf numFmtId="0" fontId="22" fillId="0" borderId="6" xfId="2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" fontId="13" fillId="0" borderId="27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4" fontId="3" fillId="0" borderId="27" xfId="0" applyNumberFormat="1" applyFont="1" applyFill="1" applyBorder="1" applyAlignment="1">
      <alignment horizontal="center" vertical="center"/>
    </xf>
    <xf numFmtId="0" fontId="10" fillId="0" borderId="0" xfId="1"/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vertical="center" wrapText="1"/>
    </xf>
    <xf numFmtId="10" fontId="2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justify" vertical="center" wrapText="1"/>
    </xf>
    <xf numFmtId="16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29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16" fontId="2" fillId="0" borderId="3" xfId="0" applyNumberFormat="1" applyFont="1" applyBorder="1" applyAlignment="1">
      <alignment horizontal="center" vertical="center" wrapText="1"/>
    </xf>
    <xf numFmtId="49" fontId="0" fillId="0" borderId="5" xfId="0" applyNumberFormat="1" applyBorder="1"/>
    <xf numFmtId="0" fontId="10" fillId="0" borderId="0" xfId="1" applyAlignment="1">
      <alignment horizontal="left"/>
    </xf>
    <xf numFmtId="0" fontId="2" fillId="0" borderId="0" xfId="0" applyFont="1" applyAlignment="1">
      <alignment horizontal="justify" vertical="center"/>
    </xf>
    <xf numFmtId="0" fontId="2" fillId="0" borderId="3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2" fontId="14" fillId="0" borderId="12" xfId="0" applyNumberFormat="1" applyFont="1" applyBorder="1" applyAlignment="1">
      <alignment horizontal="center" vertical="center"/>
    </xf>
    <xf numFmtId="2" fontId="14" fillId="0" borderId="13" xfId="0" applyNumberFormat="1" applyFont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22" fillId="0" borderId="18" xfId="2" applyFont="1" applyFill="1" applyBorder="1" applyAlignment="1">
      <alignment horizontal="center" vertical="center"/>
    </xf>
    <xf numFmtId="0" fontId="22" fillId="0" borderId="21" xfId="2" applyFont="1" applyFill="1" applyBorder="1" applyAlignment="1">
      <alignment horizontal="center" vertical="center"/>
    </xf>
    <xf numFmtId="0" fontId="22" fillId="0" borderId="19" xfId="2" applyFont="1" applyFill="1" applyBorder="1" applyAlignment="1">
      <alignment horizontal="center" vertical="center"/>
    </xf>
    <xf numFmtId="0" fontId="22" fillId="0" borderId="5" xfId="2" applyFont="1" applyFill="1" applyBorder="1" applyAlignment="1">
      <alignment horizontal="center" vertical="center"/>
    </xf>
    <xf numFmtId="0" fontId="23" fillId="0" borderId="20" xfId="2" applyFont="1" applyFill="1" applyBorder="1" applyAlignment="1">
      <alignment horizontal="center" vertical="center" wrapText="1"/>
    </xf>
    <xf numFmtId="0" fontId="23" fillId="0" borderId="22" xfId="2" applyFont="1" applyFill="1" applyBorder="1" applyAlignment="1">
      <alignment horizontal="center" vertical="center" wrapText="1"/>
    </xf>
    <xf numFmtId="0" fontId="23" fillId="0" borderId="5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10" fontId="0" fillId="0" borderId="7" xfId="0" applyNumberFormat="1" applyBorder="1" applyAlignment="1">
      <alignment horizontal="center" vertical="center"/>
    </xf>
    <xf numFmtId="10" fontId="0" fillId="0" borderId="34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10" fontId="0" fillId="0" borderId="5" xfId="0" applyNumberFormat="1" applyBorder="1" applyAlignment="1">
      <alignment horizontal="center" vertical="center"/>
    </xf>
    <xf numFmtId="10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10" fontId="0" fillId="0" borderId="6" xfId="0" applyNumberFormat="1" applyBorder="1" applyAlignment="1">
      <alignment horizontal="center" vertical="center"/>
    </xf>
    <xf numFmtId="10" fontId="0" fillId="0" borderId="32" xfId="0" applyNumberFormat="1" applyBorder="1" applyAlignment="1">
      <alignment horizontal="center" vertical="center"/>
    </xf>
    <xf numFmtId="10" fontId="0" fillId="0" borderId="0" xfId="0" applyNumberFormat="1"/>
    <xf numFmtId="165" fontId="29" fillId="2" borderId="35" xfId="3" applyNumberFormat="1" applyFont="1" applyFill="1" applyBorder="1" applyAlignment="1">
      <alignment horizontal="right" vertical="top"/>
    </xf>
    <xf numFmtId="2" fontId="0" fillId="0" borderId="0" xfId="0" applyNumberFormat="1"/>
  </cellXfs>
  <cellStyles count="4">
    <cellStyle name="Гиперссылка" xfId="1" builtinId="8"/>
    <cellStyle name="Обычный" xfId="0" builtinId="0"/>
    <cellStyle name="Обычный 2" xfId="2"/>
    <cellStyle name="Обычный_Износ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/>
      </xdr:nvSpPr>
      <xdr:spPr>
        <a:xfrm>
          <a:off x="49530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/>
      </xdr:nvSpPr>
      <xdr:spPr>
        <a:xfrm>
          <a:off x="49530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3"/>
  <sheetViews>
    <sheetView topLeftCell="A22" zoomScale="90" zoomScaleNormal="90" workbookViewId="0">
      <selection activeCell="D24" sqref="D24"/>
    </sheetView>
  </sheetViews>
  <sheetFormatPr defaultRowHeight="15" x14ac:dyDescent="0.25"/>
  <cols>
    <col min="4" max="4" width="81.140625" customWidth="1"/>
    <col min="5" max="5" width="29.28515625" customWidth="1"/>
    <col min="6" max="7" width="22.5703125" customWidth="1"/>
    <col min="8" max="8" width="28" customWidth="1"/>
  </cols>
  <sheetData>
    <row r="2" spans="4:8" x14ac:dyDescent="0.25">
      <c r="H2" s="1" t="s">
        <v>0</v>
      </c>
    </row>
    <row r="3" spans="4:8" x14ac:dyDescent="0.25">
      <c r="H3" s="1" t="s">
        <v>1</v>
      </c>
    </row>
    <row r="4" spans="4:8" x14ac:dyDescent="0.25">
      <c r="H4" s="1" t="s">
        <v>2</v>
      </c>
    </row>
    <row r="5" spans="4:8" x14ac:dyDescent="0.25">
      <c r="H5" s="1" t="s">
        <v>3</v>
      </c>
    </row>
    <row r="6" spans="4:8" x14ac:dyDescent="0.25">
      <c r="H6" s="2"/>
    </row>
    <row r="7" spans="4:8" x14ac:dyDescent="0.25">
      <c r="D7" s="3" t="s">
        <v>4</v>
      </c>
      <c r="H7" s="3"/>
    </row>
    <row r="8" spans="4:8" x14ac:dyDescent="0.25">
      <c r="D8" s="10" t="s">
        <v>18</v>
      </c>
      <c r="H8" s="3"/>
    </row>
    <row r="9" spans="4:8" x14ac:dyDescent="0.25">
      <c r="D9" s="3" t="s">
        <v>5</v>
      </c>
      <c r="H9" s="3"/>
    </row>
    <row r="10" spans="4:8" x14ac:dyDescent="0.25">
      <c r="D10" s="3"/>
      <c r="H10" s="3"/>
    </row>
    <row r="11" spans="4:8" ht="45" x14ac:dyDescent="0.25">
      <c r="D11" s="11" t="s">
        <v>20</v>
      </c>
      <c r="H11" s="4"/>
    </row>
    <row r="12" spans="4:8" ht="27" x14ac:dyDescent="0.25">
      <c r="D12" s="3" t="s">
        <v>6</v>
      </c>
      <c r="H12" s="3"/>
    </row>
    <row r="13" spans="4:8" x14ac:dyDescent="0.25">
      <c r="D13" s="12" t="s">
        <v>39</v>
      </c>
      <c r="H13" s="3"/>
    </row>
    <row r="14" spans="4:8" ht="30" x14ac:dyDescent="0.25">
      <c r="D14" s="4" t="s">
        <v>21</v>
      </c>
      <c r="H14" s="4"/>
    </row>
    <row r="15" spans="4:8" ht="27" x14ac:dyDescent="0.25">
      <c r="D15" s="3" t="s">
        <v>22</v>
      </c>
      <c r="H15" s="3"/>
    </row>
    <row r="16" spans="4:8" x14ac:dyDescent="0.25">
      <c r="D16" s="3" t="s">
        <v>41</v>
      </c>
      <c r="H16" s="3"/>
    </row>
    <row r="17" spans="3:8" x14ac:dyDescent="0.25">
      <c r="D17" s="3"/>
      <c r="H17" s="3"/>
    </row>
    <row r="18" spans="3:8" x14ac:dyDescent="0.25">
      <c r="D18" s="3" t="s">
        <v>7</v>
      </c>
      <c r="H18" s="3"/>
    </row>
    <row r="19" spans="3:8" ht="15.75" thickBot="1" x14ac:dyDescent="0.3"/>
    <row r="20" spans="3:8" ht="30.75" thickBot="1" x14ac:dyDescent="0.3">
      <c r="C20" s="5" t="s">
        <v>8</v>
      </c>
      <c r="D20" s="6" t="s">
        <v>9</v>
      </c>
      <c r="E20" s="6" t="s">
        <v>10</v>
      </c>
      <c r="F20" s="6" t="s">
        <v>11</v>
      </c>
      <c r="G20" s="6" t="s">
        <v>12</v>
      </c>
      <c r="H20" s="6" t="s">
        <v>13</v>
      </c>
    </row>
    <row r="21" spans="3:8" ht="304.5" customHeight="1" thickBot="1" x14ac:dyDescent="0.3">
      <c r="C21" s="7">
        <v>1</v>
      </c>
      <c r="D21" s="8" t="s">
        <v>23</v>
      </c>
      <c r="E21" s="13" t="s">
        <v>24</v>
      </c>
      <c r="F21" s="13" t="s">
        <v>26</v>
      </c>
      <c r="G21" s="8" t="s">
        <v>25</v>
      </c>
      <c r="H21" s="13" t="s">
        <v>42</v>
      </c>
    </row>
    <row r="22" spans="3:8" ht="213" customHeight="1" thickBot="1" x14ac:dyDescent="0.3">
      <c r="C22" s="7">
        <v>2</v>
      </c>
      <c r="D22" s="8" t="s">
        <v>27</v>
      </c>
      <c r="E22" s="13" t="s">
        <v>28</v>
      </c>
      <c r="F22" s="13" t="s">
        <v>29</v>
      </c>
      <c r="G22" s="8" t="s">
        <v>30</v>
      </c>
      <c r="H22" s="13" t="s">
        <v>43</v>
      </c>
    </row>
    <row r="23" spans="3:8" ht="301.5" customHeight="1" thickBot="1" x14ac:dyDescent="0.3">
      <c r="C23" s="7">
        <v>3</v>
      </c>
      <c r="D23" s="8" t="s">
        <v>31</v>
      </c>
      <c r="E23" s="13" t="s">
        <v>32</v>
      </c>
      <c r="F23" s="13" t="s">
        <v>33</v>
      </c>
      <c r="G23" s="8" t="s">
        <v>34</v>
      </c>
      <c r="H23" s="13" t="s">
        <v>44</v>
      </c>
    </row>
    <row r="24" spans="3:8" ht="180.75" thickBot="1" x14ac:dyDescent="0.3">
      <c r="C24" s="7">
        <v>4</v>
      </c>
      <c r="D24" s="8" t="s">
        <v>35</v>
      </c>
      <c r="E24" s="13" t="s">
        <v>36</v>
      </c>
      <c r="F24" s="8" t="s">
        <v>37</v>
      </c>
      <c r="G24" s="8" t="s">
        <v>38</v>
      </c>
      <c r="H24" s="13" t="s">
        <v>45</v>
      </c>
    </row>
    <row r="25" spans="3:8" x14ac:dyDescent="0.25">
      <c r="D25" t="s">
        <v>19</v>
      </c>
      <c r="E25" t="s">
        <v>19</v>
      </c>
      <c r="H25" t="s">
        <v>19</v>
      </c>
    </row>
    <row r="26" spans="3:8" x14ac:dyDescent="0.25">
      <c r="H26" t="s">
        <v>19</v>
      </c>
    </row>
    <row r="27" spans="3:8" ht="45" x14ac:dyDescent="0.25">
      <c r="D27" s="11" t="s">
        <v>40</v>
      </c>
    </row>
    <row r="28" spans="3:8" x14ac:dyDescent="0.25">
      <c r="D28" s="9"/>
    </row>
    <row r="29" spans="3:8" x14ac:dyDescent="0.25">
      <c r="D29" s="9" t="s">
        <v>14</v>
      </c>
    </row>
    <row r="30" spans="3:8" x14ac:dyDescent="0.25">
      <c r="D30" s="9" t="s">
        <v>15</v>
      </c>
    </row>
    <row r="31" spans="3:8" ht="45" x14ac:dyDescent="0.25">
      <c r="D31" s="9" t="s">
        <v>16</v>
      </c>
    </row>
    <row r="32" spans="3:8" ht="75" x14ac:dyDescent="0.25">
      <c r="D32" s="9" t="s">
        <v>17</v>
      </c>
    </row>
    <row r="33" spans="4:4" x14ac:dyDescent="0.25">
      <c r="D33" s="9"/>
    </row>
  </sheetData>
  <hyperlinks>
    <hyperlink ref="D14" location="Par41" display="Par41"/>
    <hyperlink ref="D11" location="Par40" display="Par40"/>
    <hyperlink ref="D27" location="Par42" display="Par4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2"/>
  <sheetViews>
    <sheetView workbookViewId="0">
      <selection activeCell="O34" sqref="O34"/>
    </sheetView>
  </sheetViews>
  <sheetFormatPr defaultRowHeight="15" x14ac:dyDescent="0.25"/>
  <cols>
    <col min="3" max="3" width="57.7109375" customWidth="1"/>
    <col min="4" max="4" width="15.140625" customWidth="1"/>
    <col min="5" max="5" width="26.5703125" customWidth="1"/>
  </cols>
  <sheetData>
    <row r="5" spans="2:13" ht="87.75" customHeight="1" x14ac:dyDescent="0.25">
      <c r="C5" s="125" t="s">
        <v>213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9" spans="2:13" x14ac:dyDescent="0.25">
      <c r="D9" t="s">
        <v>214</v>
      </c>
    </row>
    <row r="10" spans="2:13" ht="53.25" customHeight="1" x14ac:dyDescent="0.25">
      <c r="B10" s="18">
        <v>1</v>
      </c>
      <c r="C10" s="26" t="s">
        <v>215</v>
      </c>
      <c r="D10" s="18"/>
    </row>
    <row r="11" spans="2:13" ht="53.25" customHeight="1" x14ac:dyDescent="0.25">
      <c r="B11" s="77" t="s">
        <v>53</v>
      </c>
      <c r="C11" s="26" t="s">
        <v>216</v>
      </c>
      <c r="D11" s="18">
        <v>12</v>
      </c>
    </row>
    <row r="12" spans="2:13" ht="92.25" customHeight="1" x14ac:dyDescent="0.25">
      <c r="B12" s="77" t="s">
        <v>55</v>
      </c>
      <c r="C12" s="26" t="s">
        <v>217</v>
      </c>
      <c r="D12" s="18">
        <v>388</v>
      </c>
      <c r="E12" s="78" t="str">
        <f>'Прил 7 4.1 Колич-во обращений'!$D$22</f>
        <v>качество обслуживания</v>
      </c>
    </row>
  </sheetData>
  <mergeCells count="1">
    <mergeCell ref="C5:M5"/>
  </mergeCells>
  <hyperlinks>
    <hyperlink ref="E12" location="'Прил 7 4.1 Колич-во обращений'!D22" display="'Прил 7 4.1 Колич-во обращений'!D2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"/>
  <sheetViews>
    <sheetView workbookViewId="0">
      <selection activeCell="O34" sqref="O34"/>
    </sheetView>
  </sheetViews>
  <sheetFormatPr defaultRowHeight="15" x14ac:dyDescent="0.25"/>
  <sheetData>
    <row r="5" spans="3:3" x14ac:dyDescent="0.25">
      <c r="C5" t="s">
        <v>218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N24"/>
  <sheetViews>
    <sheetView workbookViewId="0">
      <selection activeCell="O34" sqref="O34"/>
    </sheetView>
  </sheetViews>
  <sheetFormatPr defaultRowHeight="15" x14ac:dyDescent="0.25"/>
  <sheetData>
    <row r="5" spans="3:14" ht="15" customHeight="1" x14ac:dyDescent="0.25">
      <c r="C5" s="125" t="s">
        <v>219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</row>
    <row r="6" spans="3:14" x14ac:dyDescent="0.25"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</row>
    <row r="7" spans="3:14" x14ac:dyDescent="0.25"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</row>
    <row r="8" spans="3:14" x14ac:dyDescent="0.25"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3:14" x14ac:dyDescent="0.25"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</row>
    <row r="10" spans="3:14" x14ac:dyDescent="0.25"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</row>
    <row r="11" spans="3:14" x14ac:dyDescent="0.25"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</row>
    <row r="12" spans="3:14" x14ac:dyDescent="0.25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</row>
    <row r="13" spans="3:14" x14ac:dyDescent="0.25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</row>
    <row r="14" spans="3:14" x14ac:dyDescent="0.25"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</row>
    <row r="15" spans="3:14" x14ac:dyDescent="0.25"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</row>
    <row r="16" spans="3:14" x14ac:dyDescent="0.25"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</row>
    <row r="17" spans="3:14" x14ac:dyDescent="0.25"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</row>
    <row r="18" spans="3:14" x14ac:dyDescent="0.25"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</row>
    <row r="19" spans="3:14" x14ac:dyDescent="0.25"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</row>
    <row r="20" spans="3:14" x14ac:dyDescent="0.25"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</row>
    <row r="21" spans="3:14" x14ac:dyDescent="0.25"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</row>
    <row r="22" spans="3:14" x14ac:dyDescent="0.25"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</row>
    <row r="23" spans="3:14" x14ac:dyDescent="0.25"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</row>
    <row r="24" spans="3:14" ht="167.25" customHeight="1" x14ac:dyDescent="0.25"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</row>
  </sheetData>
  <mergeCells count="1">
    <mergeCell ref="C5:N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O13"/>
  <sheetViews>
    <sheetView workbookViewId="0">
      <selection activeCell="O34" sqref="O34"/>
    </sheetView>
  </sheetViews>
  <sheetFormatPr defaultRowHeight="15" x14ac:dyDescent="0.25"/>
  <sheetData>
    <row r="6" spans="3:15" ht="15" customHeight="1" x14ac:dyDescent="0.25">
      <c r="C6" s="125" t="s">
        <v>220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3:15" x14ac:dyDescent="0.25"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</row>
    <row r="8" spans="3:15" x14ac:dyDescent="0.25"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</row>
    <row r="9" spans="3:15" x14ac:dyDescent="0.25"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</row>
    <row r="10" spans="3:15" x14ac:dyDescent="0.25"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</row>
    <row r="11" spans="3:15" x14ac:dyDescent="0.25"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</row>
    <row r="12" spans="3:15" x14ac:dyDescent="0.25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</row>
    <row r="13" spans="3:15" x14ac:dyDescent="0.25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</row>
  </sheetData>
  <mergeCells count="1">
    <mergeCell ref="C6:O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N13"/>
  <sheetViews>
    <sheetView workbookViewId="0">
      <selection activeCell="O34" sqref="O34"/>
    </sheetView>
  </sheetViews>
  <sheetFormatPr defaultRowHeight="15" x14ac:dyDescent="0.25"/>
  <sheetData>
    <row r="6" spans="3:14" ht="15" customHeight="1" x14ac:dyDescent="0.25">
      <c r="C6" s="125" t="s">
        <v>221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</row>
    <row r="7" spans="3:14" x14ac:dyDescent="0.25"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</row>
    <row r="8" spans="3:14" x14ac:dyDescent="0.25"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3:14" x14ac:dyDescent="0.25"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</row>
    <row r="10" spans="3:14" x14ac:dyDescent="0.25"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</row>
    <row r="11" spans="3:14" x14ac:dyDescent="0.25"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</row>
    <row r="12" spans="3:14" x14ac:dyDescent="0.25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</row>
    <row r="13" spans="3:14" x14ac:dyDescent="0.25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</row>
  </sheetData>
  <mergeCells count="1">
    <mergeCell ref="C6:N1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AF14"/>
  <sheetViews>
    <sheetView workbookViewId="0">
      <selection activeCell="Y25" sqref="Y25"/>
    </sheetView>
  </sheetViews>
  <sheetFormatPr defaultRowHeight="15" x14ac:dyDescent="0.25"/>
  <sheetData>
    <row r="7" spans="2:32" x14ac:dyDescent="0.25">
      <c r="C7" s="127" t="s">
        <v>222</v>
      </c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2:32" x14ac:dyDescent="0.25">
      <c r="C8" s="79"/>
    </row>
    <row r="9" spans="2:32" ht="15.75" thickBot="1" x14ac:dyDescent="0.3"/>
    <row r="10" spans="2:32" ht="45" customHeight="1" thickBot="1" x14ac:dyDescent="0.3">
      <c r="B10" s="128" t="s">
        <v>47</v>
      </c>
      <c r="C10" s="128" t="s">
        <v>223</v>
      </c>
      <c r="D10" s="128" t="s">
        <v>224</v>
      </c>
      <c r="E10" s="128" t="s">
        <v>225</v>
      </c>
      <c r="F10" s="134" t="s">
        <v>226</v>
      </c>
      <c r="G10" s="135"/>
      <c r="H10" s="135"/>
      <c r="I10" s="135"/>
      <c r="J10" s="136"/>
      <c r="K10" s="134" t="s">
        <v>227</v>
      </c>
      <c r="L10" s="135"/>
      <c r="M10" s="135"/>
      <c r="N10" s="135"/>
      <c r="O10" s="135"/>
      <c r="P10" s="136"/>
      <c r="Q10" s="134" t="s">
        <v>228</v>
      </c>
      <c r="R10" s="135"/>
      <c r="S10" s="135"/>
      <c r="T10" s="135"/>
      <c r="U10" s="135"/>
      <c r="V10" s="135"/>
      <c r="W10" s="136"/>
      <c r="X10" s="134" t="s">
        <v>229</v>
      </c>
      <c r="Y10" s="135"/>
      <c r="Z10" s="135"/>
      <c r="AA10" s="136"/>
      <c r="AB10" s="134" t="s">
        <v>230</v>
      </c>
      <c r="AC10" s="135"/>
      <c r="AD10" s="136"/>
      <c r="AE10" s="134" t="s">
        <v>231</v>
      </c>
      <c r="AF10" s="136"/>
    </row>
    <row r="11" spans="2:32" ht="165.75" thickBot="1" x14ac:dyDescent="0.3">
      <c r="B11" s="130"/>
      <c r="C11" s="130"/>
      <c r="D11" s="130"/>
      <c r="E11" s="130"/>
      <c r="F11" s="70" t="s">
        <v>232</v>
      </c>
      <c r="G11" s="70" t="s">
        <v>233</v>
      </c>
      <c r="H11" s="70" t="s">
        <v>234</v>
      </c>
      <c r="I11" s="70" t="s">
        <v>235</v>
      </c>
      <c r="J11" s="70" t="s">
        <v>157</v>
      </c>
      <c r="K11" s="70" t="s">
        <v>236</v>
      </c>
      <c r="L11" s="70" t="s">
        <v>237</v>
      </c>
      <c r="M11" s="70" t="s">
        <v>238</v>
      </c>
      <c r="N11" s="70" t="s">
        <v>239</v>
      </c>
      <c r="O11" s="70" t="s">
        <v>240</v>
      </c>
      <c r="P11" s="70" t="s">
        <v>157</v>
      </c>
      <c r="Q11" s="70" t="s">
        <v>241</v>
      </c>
      <c r="R11" s="70" t="s">
        <v>242</v>
      </c>
      <c r="S11" s="70" t="s">
        <v>237</v>
      </c>
      <c r="T11" s="70" t="s">
        <v>238</v>
      </c>
      <c r="U11" s="70" t="s">
        <v>239</v>
      </c>
      <c r="V11" s="70" t="s">
        <v>240</v>
      </c>
      <c r="W11" s="70" t="s">
        <v>157</v>
      </c>
      <c r="X11" s="70" t="s">
        <v>243</v>
      </c>
      <c r="Y11" s="70" t="s">
        <v>244</v>
      </c>
      <c r="Z11" s="70" t="s">
        <v>245</v>
      </c>
      <c r="AA11" s="70" t="s">
        <v>157</v>
      </c>
      <c r="AB11" s="70" t="s">
        <v>246</v>
      </c>
      <c r="AC11" s="70" t="s">
        <v>247</v>
      </c>
      <c r="AD11" s="70" t="s">
        <v>248</v>
      </c>
      <c r="AE11" s="70" t="s">
        <v>249</v>
      </c>
      <c r="AF11" s="70" t="s">
        <v>250</v>
      </c>
    </row>
    <row r="12" spans="2:32" ht="15.75" thickBot="1" x14ac:dyDescent="0.3">
      <c r="B12" s="69">
        <v>1</v>
      </c>
      <c r="C12" s="70">
        <v>2</v>
      </c>
      <c r="D12" s="70">
        <v>3</v>
      </c>
      <c r="E12" s="70">
        <v>4</v>
      </c>
      <c r="F12" s="70">
        <v>5</v>
      </c>
      <c r="G12" s="70">
        <v>6</v>
      </c>
      <c r="H12" s="70">
        <v>7</v>
      </c>
      <c r="I12" s="70">
        <v>8</v>
      </c>
      <c r="J12" s="70">
        <v>9</v>
      </c>
      <c r="K12" s="70">
        <v>10</v>
      </c>
      <c r="L12" s="70">
        <v>11</v>
      </c>
      <c r="M12" s="70">
        <v>12</v>
      </c>
      <c r="N12" s="70">
        <v>13</v>
      </c>
      <c r="O12" s="70">
        <v>14</v>
      </c>
      <c r="P12" s="70">
        <v>15</v>
      </c>
      <c r="Q12" s="70">
        <v>16</v>
      </c>
      <c r="R12" s="70">
        <v>17</v>
      </c>
      <c r="S12" s="70">
        <v>18</v>
      </c>
      <c r="T12" s="70">
        <v>19</v>
      </c>
      <c r="U12" s="70">
        <v>20</v>
      </c>
      <c r="V12" s="70">
        <v>21</v>
      </c>
      <c r="W12" s="70">
        <v>22</v>
      </c>
      <c r="X12" s="70">
        <v>23</v>
      </c>
      <c r="Y12" s="70">
        <v>24</v>
      </c>
      <c r="Z12" s="70">
        <v>25</v>
      </c>
      <c r="AA12" s="70">
        <v>26</v>
      </c>
      <c r="AB12" s="70">
        <v>27</v>
      </c>
      <c r="AC12" s="70">
        <v>28</v>
      </c>
      <c r="AD12" s="70">
        <v>29</v>
      </c>
      <c r="AE12" s="70">
        <v>30</v>
      </c>
      <c r="AF12" s="70">
        <v>31</v>
      </c>
    </row>
    <row r="13" spans="2:32" ht="15.75" thickBot="1" x14ac:dyDescent="0.3">
      <c r="B13" s="80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</row>
    <row r="14" spans="2:32" ht="15.75" thickBot="1" x14ac:dyDescent="0.3">
      <c r="B14" s="8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</row>
  </sheetData>
  <mergeCells count="11">
    <mergeCell ref="B10:B11"/>
    <mergeCell ref="C10:C11"/>
    <mergeCell ref="D10:D11"/>
    <mergeCell ref="E10:E11"/>
    <mergeCell ref="F10:J10"/>
    <mergeCell ref="Q10:W10"/>
    <mergeCell ref="X10:AA10"/>
    <mergeCell ref="AB10:AD10"/>
    <mergeCell ref="AE10:AF10"/>
    <mergeCell ref="C7:M7"/>
    <mergeCell ref="K10:P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3"/>
  <sheetViews>
    <sheetView tabSelected="1" workbookViewId="0">
      <selection activeCell="C23" sqref="C23"/>
    </sheetView>
  </sheetViews>
  <sheetFormatPr defaultRowHeight="15" x14ac:dyDescent="0.25"/>
  <cols>
    <col min="2" max="2" width="40.5703125" customWidth="1"/>
    <col min="3" max="5" width="17.7109375" customWidth="1"/>
    <col min="10" max="10" width="14.85546875" bestFit="1" customWidth="1"/>
    <col min="11" max="11" width="12.28515625" bestFit="1" customWidth="1"/>
  </cols>
  <sheetData>
    <row r="1" spans="1:13" ht="30.75" customHeight="1" x14ac:dyDescent="0.25">
      <c r="A1" s="137" t="s">
        <v>251</v>
      </c>
      <c r="B1" s="138"/>
      <c r="C1" s="138"/>
      <c r="D1" s="138"/>
      <c r="E1" s="139"/>
    </row>
    <row r="2" spans="1:13" x14ac:dyDescent="0.25">
      <c r="A2" s="140" t="s">
        <v>252</v>
      </c>
      <c r="B2" s="84" t="s">
        <v>253</v>
      </c>
      <c r="C2" s="84" t="s">
        <v>254</v>
      </c>
      <c r="D2" s="84"/>
      <c r="E2" s="141"/>
    </row>
    <row r="3" spans="1:13" ht="15.75" thickBot="1" x14ac:dyDescent="0.3">
      <c r="A3" s="142"/>
      <c r="B3" s="143"/>
      <c r="C3" s="15">
        <v>2018</v>
      </c>
      <c r="D3" s="15">
        <v>2019</v>
      </c>
      <c r="E3" s="144">
        <v>2020</v>
      </c>
    </row>
    <row r="4" spans="1:13" x14ac:dyDescent="0.25">
      <c r="A4" s="145">
        <v>1</v>
      </c>
      <c r="B4" s="146" t="s">
        <v>255</v>
      </c>
      <c r="C4" s="147" t="s">
        <v>256</v>
      </c>
      <c r="D4" s="147" t="s">
        <v>257</v>
      </c>
      <c r="E4" s="148">
        <v>3.5900000000000001E-2</v>
      </c>
    </row>
    <row r="5" spans="1:13" x14ac:dyDescent="0.25">
      <c r="A5" s="149">
        <v>2</v>
      </c>
      <c r="B5" s="150" t="s">
        <v>258</v>
      </c>
      <c r="C5" s="151" t="s">
        <v>259</v>
      </c>
      <c r="D5" s="151" t="s">
        <v>260</v>
      </c>
      <c r="E5" s="152">
        <v>3.15E-2</v>
      </c>
    </row>
    <row r="6" spans="1:13" ht="15.75" thickBot="1" x14ac:dyDescent="0.3">
      <c r="A6" s="153">
        <v>3</v>
      </c>
      <c r="B6" s="154" t="s">
        <v>261</v>
      </c>
      <c r="C6" s="155" t="s">
        <v>262</v>
      </c>
      <c r="D6" s="155" t="s">
        <v>263</v>
      </c>
      <c r="E6" s="156">
        <v>5.2900000000000003E-2</v>
      </c>
    </row>
    <row r="7" spans="1:13" x14ac:dyDescent="0.25">
      <c r="C7" s="157"/>
    </row>
    <row r="11" spans="1:13" x14ac:dyDescent="0.25">
      <c r="J11" s="158"/>
      <c r="K11" s="158"/>
      <c r="M11" s="159"/>
    </row>
    <row r="12" spans="1:13" x14ac:dyDescent="0.25">
      <c r="J12" s="158"/>
      <c r="K12" s="158"/>
      <c r="M12" s="159"/>
    </row>
    <row r="13" spans="1:13" x14ac:dyDescent="0.25">
      <c r="J13" s="158"/>
      <c r="K13" s="158"/>
      <c r="M13" s="159"/>
    </row>
  </sheetData>
  <mergeCells count="4">
    <mergeCell ref="A1:E1"/>
    <mergeCell ref="A2:A3"/>
    <mergeCell ref="B2:B3"/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45" zoomScaleNormal="145" workbookViewId="0">
      <selection activeCell="C23" sqref="C23"/>
    </sheetView>
  </sheetViews>
  <sheetFormatPr defaultRowHeight="15" x14ac:dyDescent="0.25"/>
  <cols>
    <col min="1" max="1" width="6" customWidth="1"/>
    <col min="2" max="2" width="34.28515625" customWidth="1"/>
    <col min="3" max="3" width="13.85546875" customWidth="1"/>
    <col min="4" max="4" width="19.5703125" customWidth="1"/>
    <col min="5" max="5" width="37.85546875" customWidth="1"/>
  </cols>
  <sheetData>
    <row r="1" spans="1:5" ht="57.75" customHeight="1" x14ac:dyDescent="0.25">
      <c r="A1" s="82" t="s">
        <v>46</v>
      </c>
      <c r="B1" s="83"/>
      <c r="C1" s="83"/>
      <c r="D1" s="83"/>
      <c r="E1" s="83"/>
    </row>
    <row r="2" spans="1:5" x14ac:dyDescent="0.25">
      <c r="A2" s="84" t="s">
        <v>47</v>
      </c>
      <c r="B2" s="84" t="s">
        <v>48</v>
      </c>
      <c r="C2" s="84" t="s">
        <v>49</v>
      </c>
      <c r="D2" s="84"/>
      <c r="E2" s="84"/>
    </row>
    <row r="3" spans="1:5" x14ac:dyDescent="0.25">
      <c r="A3" s="84"/>
      <c r="B3" s="84"/>
      <c r="C3" s="14">
        <v>2019</v>
      </c>
      <c r="D3" s="14">
        <v>2020</v>
      </c>
      <c r="E3" s="14" t="s">
        <v>50</v>
      </c>
    </row>
    <row r="4" spans="1:5" ht="15.75" thickBot="1" x14ac:dyDescent="0.3">
      <c r="A4" s="15">
        <v>1</v>
      </c>
      <c r="B4" s="15">
        <v>2</v>
      </c>
      <c r="C4" s="15">
        <v>3</v>
      </c>
      <c r="D4" s="15">
        <v>4</v>
      </c>
      <c r="E4" s="15">
        <v>5</v>
      </c>
    </row>
    <row r="5" spans="1:5" x14ac:dyDescent="0.25">
      <c r="A5" s="16" t="s">
        <v>51</v>
      </c>
      <c r="B5" s="85" t="s">
        <v>52</v>
      </c>
      <c r="C5" s="86"/>
      <c r="D5" s="86"/>
      <c r="E5" s="87"/>
    </row>
    <row r="6" spans="1:5" x14ac:dyDescent="0.25">
      <c r="A6" s="17" t="s">
        <v>53</v>
      </c>
      <c r="B6" s="18" t="s">
        <v>54</v>
      </c>
      <c r="C6" s="19">
        <v>0</v>
      </c>
      <c r="D6" s="19">
        <v>0</v>
      </c>
      <c r="E6" s="19">
        <v>0</v>
      </c>
    </row>
    <row r="7" spans="1:5" x14ac:dyDescent="0.25">
      <c r="A7" s="17" t="s">
        <v>55</v>
      </c>
      <c r="B7" s="18" t="s">
        <v>56</v>
      </c>
      <c r="C7" s="19">
        <v>0</v>
      </c>
      <c r="D7" s="19">
        <v>0</v>
      </c>
      <c r="E7" s="19">
        <v>0</v>
      </c>
    </row>
    <row r="8" spans="1:5" x14ac:dyDescent="0.25">
      <c r="A8" s="17" t="s">
        <v>57</v>
      </c>
      <c r="B8" s="18" t="s">
        <v>58</v>
      </c>
      <c r="C8" s="20">
        <v>15.343</v>
      </c>
      <c r="D8" s="20">
        <v>14.727</v>
      </c>
      <c r="E8" s="21">
        <f>(D8-C8)/C8*100</f>
        <v>-4.0148601968324291</v>
      </c>
    </row>
    <row r="9" spans="1:5" x14ac:dyDescent="0.25">
      <c r="A9" s="17" t="s">
        <v>59</v>
      </c>
      <c r="B9" s="18" t="s">
        <v>60</v>
      </c>
      <c r="C9" s="19">
        <v>0</v>
      </c>
      <c r="D9" s="19">
        <v>0</v>
      </c>
      <c r="E9" s="19">
        <v>0</v>
      </c>
    </row>
    <row r="10" spans="1:5" x14ac:dyDescent="0.25">
      <c r="A10" s="22" t="s">
        <v>61</v>
      </c>
      <c r="B10" s="81" t="s">
        <v>62</v>
      </c>
      <c r="C10" s="81"/>
      <c r="D10" s="81"/>
      <c r="E10" s="81"/>
    </row>
    <row r="11" spans="1:5" x14ac:dyDescent="0.25">
      <c r="A11" s="17" t="s">
        <v>63</v>
      </c>
      <c r="B11" s="18" t="s">
        <v>54</v>
      </c>
      <c r="C11" s="19">
        <v>0</v>
      </c>
      <c r="D11" s="19">
        <v>0</v>
      </c>
      <c r="E11" s="19">
        <v>0</v>
      </c>
    </row>
    <row r="12" spans="1:5" x14ac:dyDescent="0.25">
      <c r="A12" s="17" t="s">
        <v>64</v>
      </c>
      <c r="B12" s="18" t="s">
        <v>56</v>
      </c>
      <c r="C12" s="19">
        <v>0</v>
      </c>
      <c r="D12" s="19">
        <v>0</v>
      </c>
      <c r="E12" s="19">
        <v>0</v>
      </c>
    </row>
    <row r="13" spans="1:5" x14ac:dyDescent="0.25">
      <c r="A13" s="17" t="s">
        <v>65</v>
      </c>
      <c r="B13" s="18" t="s">
        <v>58</v>
      </c>
      <c r="C13" s="20">
        <v>242.43600000000001</v>
      </c>
      <c r="D13" s="20">
        <v>342.64800000000002</v>
      </c>
      <c r="E13" s="21">
        <f t="shared" ref="E13:E18" si="0">(D13-C13)/C13*100</f>
        <v>41.335445230906309</v>
      </c>
    </row>
    <row r="14" spans="1:5" x14ac:dyDescent="0.25">
      <c r="A14" s="17" t="s">
        <v>66</v>
      </c>
      <c r="B14" s="18" t="s">
        <v>60</v>
      </c>
      <c r="C14" s="14">
        <v>252.21899999999999</v>
      </c>
      <c r="D14" s="14">
        <v>359.81200000000001</v>
      </c>
      <c r="E14" s="21">
        <f t="shared" si="0"/>
        <v>42.658562598376818</v>
      </c>
    </row>
    <row r="15" spans="1:5" x14ac:dyDescent="0.25">
      <c r="A15" s="22" t="s">
        <v>67</v>
      </c>
      <c r="B15" s="81" t="s">
        <v>68</v>
      </c>
      <c r="C15" s="81"/>
      <c r="D15" s="81"/>
      <c r="E15" s="81"/>
    </row>
    <row r="16" spans="1:5" x14ac:dyDescent="0.25">
      <c r="A16" s="17" t="s">
        <v>69</v>
      </c>
      <c r="B16" s="18" t="s">
        <v>70</v>
      </c>
      <c r="C16" s="19">
        <v>0</v>
      </c>
      <c r="D16" s="19">
        <v>0</v>
      </c>
      <c r="E16" s="19">
        <v>0</v>
      </c>
    </row>
    <row r="17" spans="1:5" x14ac:dyDescent="0.25">
      <c r="A17" s="17" t="s">
        <v>71</v>
      </c>
      <c r="B17" s="18" t="s">
        <v>72</v>
      </c>
      <c r="C17" s="19">
        <v>0</v>
      </c>
      <c r="D17" s="19">
        <v>0</v>
      </c>
      <c r="E17" s="19">
        <v>0</v>
      </c>
    </row>
    <row r="18" spans="1:5" x14ac:dyDescent="0.25">
      <c r="A18" s="17" t="s">
        <v>73</v>
      </c>
      <c r="B18" s="18" t="s">
        <v>74</v>
      </c>
      <c r="C18" s="20">
        <v>248</v>
      </c>
      <c r="D18" s="20">
        <v>310</v>
      </c>
      <c r="E18" s="21">
        <f t="shared" si="0"/>
        <v>25</v>
      </c>
    </row>
    <row r="19" spans="1:5" x14ac:dyDescent="0.25">
      <c r="A19" s="17" t="s">
        <v>75</v>
      </c>
      <c r="B19" s="18" t="s">
        <v>76</v>
      </c>
      <c r="C19" s="19">
        <v>0</v>
      </c>
      <c r="D19" s="19">
        <v>0</v>
      </c>
      <c r="E19" s="19">
        <v>0</v>
      </c>
    </row>
  </sheetData>
  <mergeCells count="7">
    <mergeCell ref="B15:E15"/>
    <mergeCell ref="A1:E1"/>
    <mergeCell ref="A2:A3"/>
    <mergeCell ref="B2:B3"/>
    <mergeCell ref="C2:E2"/>
    <mergeCell ref="B5:E5"/>
    <mergeCell ref="B10:E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view="pageBreakPreview" zoomScaleNormal="100" zoomScaleSheetLayoutView="100" workbookViewId="0">
      <pane ySplit="7" topLeftCell="A23" activePane="bottomLeft" state="frozen"/>
      <selection activeCell="D13" sqref="D13"/>
      <selection pane="bottomLeft" activeCell="D24" sqref="D24:D27"/>
    </sheetView>
  </sheetViews>
  <sheetFormatPr defaultRowHeight="15" x14ac:dyDescent="0.25"/>
  <cols>
    <col min="1" max="1" width="5.42578125" customWidth="1"/>
    <col min="2" max="2" width="52" customWidth="1"/>
    <col min="3" max="3" width="13.7109375" customWidth="1"/>
    <col min="4" max="4" width="15.42578125" customWidth="1"/>
    <col min="5" max="5" width="34.7109375" customWidth="1"/>
  </cols>
  <sheetData>
    <row r="1" spans="1:5" ht="72.75" customHeight="1" x14ac:dyDescent="0.25">
      <c r="A1" s="94" t="s">
        <v>77</v>
      </c>
      <c r="B1" s="94"/>
      <c r="C1" s="94"/>
      <c r="D1" s="94"/>
      <c r="E1" s="94"/>
    </row>
    <row r="2" spans="1:5" ht="7.5" customHeight="1" x14ac:dyDescent="0.25"/>
    <row r="3" spans="1:5" ht="42" customHeight="1" x14ac:dyDescent="0.25">
      <c r="A3" s="82" t="s">
        <v>78</v>
      </c>
      <c r="B3" s="83"/>
      <c r="C3" s="83"/>
      <c r="D3" s="83"/>
      <c r="E3" s="83"/>
    </row>
    <row r="4" spans="1:5" ht="38.25" customHeight="1" x14ac:dyDescent="0.25">
      <c r="A4" s="95" t="s">
        <v>79</v>
      </c>
      <c r="B4" s="95"/>
      <c r="C4" s="95"/>
      <c r="D4" s="95"/>
      <c r="E4" s="95"/>
    </row>
    <row r="5" spans="1:5" ht="22.5" customHeight="1" x14ac:dyDescent="0.25">
      <c r="A5" s="84" t="s">
        <v>47</v>
      </c>
      <c r="B5" s="84" t="s">
        <v>80</v>
      </c>
      <c r="C5" s="84" t="s">
        <v>49</v>
      </c>
      <c r="D5" s="84"/>
      <c r="E5" s="84"/>
    </row>
    <row r="6" spans="1:5" x14ac:dyDescent="0.25">
      <c r="A6" s="84"/>
      <c r="B6" s="84"/>
      <c r="C6" s="14">
        <v>2019</v>
      </c>
      <c r="D6" s="14">
        <v>2020</v>
      </c>
      <c r="E6" s="14" t="s">
        <v>50</v>
      </c>
    </row>
    <row r="7" spans="1:5" ht="15.75" thickBot="1" x14ac:dyDescent="0.3">
      <c r="A7" s="15">
        <v>1</v>
      </c>
      <c r="B7" s="15">
        <v>2</v>
      </c>
      <c r="C7" s="15">
        <v>3</v>
      </c>
      <c r="D7" s="15">
        <v>4</v>
      </c>
      <c r="E7" s="15">
        <v>5</v>
      </c>
    </row>
    <row r="8" spans="1:5" ht="33.75" customHeight="1" x14ac:dyDescent="0.25">
      <c r="A8" s="23" t="s">
        <v>51</v>
      </c>
      <c r="B8" s="24" t="s">
        <v>81</v>
      </c>
      <c r="C8" s="25"/>
      <c r="D8" s="25"/>
      <c r="E8" s="25"/>
    </row>
    <row r="9" spans="1:5" x14ac:dyDescent="0.25">
      <c r="A9" s="17" t="s">
        <v>53</v>
      </c>
      <c r="B9" s="18" t="s">
        <v>82</v>
      </c>
      <c r="C9" s="88">
        <v>7.3620000000000005E-2</v>
      </c>
      <c r="D9" s="88">
        <v>6.1260000000000002E-2</v>
      </c>
      <c r="E9" s="91">
        <f>(D9-C9)/C9*100</f>
        <v>-16.788916055419726</v>
      </c>
    </row>
    <row r="10" spans="1:5" x14ac:dyDescent="0.25">
      <c r="A10" s="17" t="s">
        <v>55</v>
      </c>
      <c r="B10" s="18" t="s">
        <v>83</v>
      </c>
      <c r="C10" s="89"/>
      <c r="D10" s="89"/>
      <c r="E10" s="92"/>
    </row>
    <row r="11" spans="1:5" x14ac:dyDescent="0.25">
      <c r="A11" s="17" t="s">
        <v>57</v>
      </c>
      <c r="B11" s="18" t="s">
        <v>84</v>
      </c>
      <c r="C11" s="89"/>
      <c r="D11" s="89"/>
      <c r="E11" s="92"/>
    </row>
    <row r="12" spans="1:5" x14ac:dyDescent="0.25">
      <c r="A12" s="17" t="s">
        <v>59</v>
      </c>
      <c r="B12" s="18" t="s">
        <v>85</v>
      </c>
      <c r="C12" s="90"/>
      <c r="D12" s="90"/>
      <c r="E12" s="93"/>
    </row>
    <row r="13" spans="1:5" ht="33" x14ac:dyDescent="0.35">
      <c r="A13" s="17" t="s">
        <v>61</v>
      </c>
      <c r="B13" s="26" t="s">
        <v>86</v>
      </c>
      <c r="C13" s="27"/>
      <c r="D13" s="27"/>
      <c r="E13" s="27"/>
    </row>
    <row r="14" spans="1:5" x14ac:dyDescent="0.25">
      <c r="A14" s="17" t="s">
        <v>63</v>
      </c>
      <c r="B14" s="18" t="s">
        <v>82</v>
      </c>
      <c r="C14" s="88">
        <v>4.7649999999999998E-2</v>
      </c>
      <c r="D14" s="88">
        <v>4.2560000000000001E-2</v>
      </c>
      <c r="E14" s="91">
        <f>(D14-C14)/C14*100</f>
        <v>-10.682056663168934</v>
      </c>
    </row>
    <row r="15" spans="1:5" x14ac:dyDescent="0.25">
      <c r="A15" s="17" t="s">
        <v>64</v>
      </c>
      <c r="B15" s="18" t="s">
        <v>83</v>
      </c>
      <c r="C15" s="89"/>
      <c r="D15" s="89"/>
      <c r="E15" s="92"/>
    </row>
    <row r="16" spans="1:5" x14ac:dyDescent="0.25">
      <c r="A16" s="17" t="s">
        <v>65</v>
      </c>
      <c r="B16" s="18" t="s">
        <v>84</v>
      </c>
      <c r="C16" s="89"/>
      <c r="D16" s="89"/>
      <c r="E16" s="92"/>
    </row>
    <row r="17" spans="1:5" x14ac:dyDescent="0.25">
      <c r="A17" s="17" t="s">
        <v>66</v>
      </c>
      <c r="B17" s="18" t="s">
        <v>85</v>
      </c>
      <c r="C17" s="90"/>
      <c r="D17" s="90"/>
      <c r="E17" s="93"/>
    </row>
    <row r="18" spans="1:5" ht="96" customHeight="1" x14ac:dyDescent="0.25">
      <c r="A18" s="17" t="s">
        <v>67</v>
      </c>
      <c r="B18" s="28" t="s">
        <v>87</v>
      </c>
      <c r="C18" s="27"/>
      <c r="D18" s="27"/>
      <c r="E18" s="27"/>
    </row>
    <row r="19" spans="1:5" x14ac:dyDescent="0.25">
      <c r="A19" s="17" t="s">
        <v>69</v>
      </c>
      <c r="B19" s="18" t="s">
        <v>82</v>
      </c>
      <c r="C19" s="88">
        <v>0.32301000000000002</v>
      </c>
      <c r="D19" s="88">
        <v>8.2549999999999998E-2</v>
      </c>
      <c r="E19" s="91">
        <f>(D19-C19)/C19*100</f>
        <v>-74.443515680629076</v>
      </c>
    </row>
    <row r="20" spans="1:5" x14ac:dyDescent="0.25">
      <c r="A20" s="17" t="s">
        <v>71</v>
      </c>
      <c r="B20" s="18" t="s">
        <v>83</v>
      </c>
      <c r="C20" s="89"/>
      <c r="D20" s="89"/>
      <c r="E20" s="92"/>
    </row>
    <row r="21" spans="1:5" x14ac:dyDescent="0.25">
      <c r="A21" s="17" t="s">
        <v>73</v>
      </c>
      <c r="B21" s="18" t="s">
        <v>84</v>
      </c>
      <c r="C21" s="89"/>
      <c r="D21" s="89"/>
      <c r="E21" s="92"/>
    </row>
    <row r="22" spans="1:5" x14ac:dyDescent="0.25">
      <c r="A22" s="17" t="s">
        <v>75</v>
      </c>
      <c r="B22" s="18" t="s">
        <v>85</v>
      </c>
      <c r="C22" s="90"/>
      <c r="D22" s="90"/>
      <c r="E22" s="93"/>
    </row>
    <row r="23" spans="1:5" ht="93" x14ac:dyDescent="0.35">
      <c r="A23" s="29">
        <v>4</v>
      </c>
      <c r="B23" s="30" t="s">
        <v>88</v>
      </c>
      <c r="C23" s="27"/>
      <c r="D23" s="27"/>
      <c r="E23" s="27"/>
    </row>
    <row r="24" spans="1:5" x14ac:dyDescent="0.25">
      <c r="A24" s="17" t="s">
        <v>89</v>
      </c>
      <c r="B24" s="18" t="s">
        <v>82</v>
      </c>
      <c r="C24" s="88">
        <v>4.8640000000000003E-2</v>
      </c>
      <c r="D24" s="88">
        <v>6.3009999999999997E-2</v>
      </c>
      <c r="E24" s="91">
        <f>(D24-C24)/C24*100</f>
        <v>29.543585526315773</v>
      </c>
    </row>
    <row r="25" spans="1:5" x14ac:dyDescent="0.25">
      <c r="A25" s="17" t="s">
        <v>90</v>
      </c>
      <c r="B25" s="18" t="s">
        <v>83</v>
      </c>
      <c r="C25" s="89"/>
      <c r="D25" s="89"/>
      <c r="E25" s="92"/>
    </row>
    <row r="26" spans="1:5" x14ac:dyDescent="0.25">
      <c r="A26" s="17" t="s">
        <v>91</v>
      </c>
      <c r="B26" s="18" t="s">
        <v>84</v>
      </c>
      <c r="C26" s="89"/>
      <c r="D26" s="89"/>
      <c r="E26" s="92"/>
    </row>
    <row r="27" spans="1:5" x14ac:dyDescent="0.25">
      <c r="A27" s="17" t="s">
        <v>92</v>
      </c>
      <c r="B27" s="18" t="s">
        <v>85</v>
      </c>
      <c r="C27" s="90"/>
      <c r="D27" s="90"/>
      <c r="E27" s="93"/>
    </row>
    <row r="28" spans="1:5" ht="51.75" customHeight="1" x14ac:dyDescent="0.25">
      <c r="A28" s="17" t="s">
        <v>93</v>
      </c>
      <c r="B28" s="31" t="s">
        <v>94</v>
      </c>
      <c r="C28" s="27">
        <v>0</v>
      </c>
      <c r="D28" s="27">
        <v>0</v>
      </c>
      <c r="E28" s="27">
        <v>0</v>
      </c>
    </row>
    <row r="29" spans="1:5" ht="60" x14ac:dyDescent="0.25">
      <c r="A29" s="17" t="s">
        <v>95</v>
      </c>
      <c r="B29" s="31" t="s">
        <v>96</v>
      </c>
      <c r="C29" s="27">
        <v>0</v>
      </c>
      <c r="D29" s="27">
        <v>0</v>
      </c>
      <c r="E29" s="27">
        <v>0</v>
      </c>
    </row>
    <row r="30" spans="1:5" x14ac:dyDescent="0.25">
      <c r="A30" s="32"/>
    </row>
    <row r="31" spans="1:5" x14ac:dyDescent="0.25">
      <c r="A31" s="32"/>
    </row>
    <row r="32" spans="1:5" x14ac:dyDescent="0.25">
      <c r="A32" s="32"/>
    </row>
    <row r="33" spans="1:1" x14ac:dyDescent="0.25">
      <c r="A33" s="32"/>
    </row>
    <row r="34" spans="1:1" x14ac:dyDescent="0.25">
      <c r="A34" s="32"/>
    </row>
    <row r="35" spans="1:1" x14ac:dyDescent="0.25">
      <c r="A35" s="32"/>
    </row>
    <row r="36" spans="1:1" x14ac:dyDescent="0.25">
      <c r="A36" s="32"/>
    </row>
    <row r="37" spans="1:1" x14ac:dyDescent="0.25">
      <c r="A37" s="32"/>
    </row>
    <row r="38" spans="1:1" x14ac:dyDescent="0.25">
      <c r="A38" s="32"/>
    </row>
    <row r="39" spans="1:1" x14ac:dyDescent="0.25">
      <c r="A39" s="32"/>
    </row>
    <row r="40" spans="1:1" x14ac:dyDescent="0.25">
      <c r="A40" s="32"/>
    </row>
    <row r="41" spans="1:1" x14ac:dyDescent="0.25">
      <c r="A41" s="32"/>
    </row>
    <row r="42" spans="1:1" x14ac:dyDescent="0.25">
      <c r="A42" s="32"/>
    </row>
    <row r="43" spans="1:1" x14ac:dyDescent="0.25">
      <c r="A43" s="32"/>
    </row>
    <row r="44" spans="1:1" x14ac:dyDescent="0.25">
      <c r="A44" s="32"/>
    </row>
    <row r="45" spans="1:1" x14ac:dyDescent="0.25">
      <c r="A45" s="32"/>
    </row>
    <row r="46" spans="1:1" x14ac:dyDescent="0.25">
      <c r="A46" s="32"/>
    </row>
    <row r="47" spans="1:1" x14ac:dyDescent="0.25">
      <c r="A47" s="32"/>
    </row>
    <row r="48" spans="1:1" x14ac:dyDescent="0.25">
      <c r="A48" s="32"/>
    </row>
    <row r="49" spans="1:1" x14ac:dyDescent="0.25">
      <c r="A49" s="32"/>
    </row>
    <row r="50" spans="1:1" x14ac:dyDescent="0.25">
      <c r="A50" s="32"/>
    </row>
    <row r="51" spans="1:1" x14ac:dyDescent="0.25">
      <c r="A51" s="32"/>
    </row>
    <row r="52" spans="1:1" x14ac:dyDescent="0.25">
      <c r="A52" s="32"/>
    </row>
  </sheetData>
  <mergeCells count="18">
    <mergeCell ref="A1:E1"/>
    <mergeCell ref="A3:E3"/>
    <mergeCell ref="A4:E4"/>
    <mergeCell ref="A5:A6"/>
    <mergeCell ref="B5:B6"/>
    <mergeCell ref="C5:E5"/>
    <mergeCell ref="C9:C12"/>
    <mergeCell ref="D9:D12"/>
    <mergeCell ref="E9:E12"/>
    <mergeCell ref="C14:C17"/>
    <mergeCell ref="D14:D17"/>
    <mergeCell ref="E14:E17"/>
    <mergeCell ref="C19:C22"/>
    <mergeCell ref="D19:D22"/>
    <mergeCell ref="E19:E22"/>
    <mergeCell ref="C24:C27"/>
    <mergeCell ref="D24:D27"/>
    <mergeCell ref="E24:E27"/>
  </mergeCells>
  <printOptions horizontalCentered="1"/>
  <pageMargins left="0" right="0" top="0" bottom="0" header="0" footer="0"/>
  <pageSetup paperSize="9"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BreakPreview" topLeftCell="A4" zoomScale="115" zoomScaleNormal="100" zoomScaleSheetLayoutView="115" workbookViewId="0">
      <selection activeCell="P12" sqref="P12"/>
    </sheetView>
  </sheetViews>
  <sheetFormatPr defaultRowHeight="15" x14ac:dyDescent="0.25"/>
  <cols>
    <col min="1" max="1" width="5.42578125" customWidth="1"/>
    <col min="2" max="2" width="34.140625" customWidth="1"/>
    <col min="3" max="3" width="6.5703125" customWidth="1"/>
    <col min="4" max="4" width="5.42578125" customWidth="1"/>
    <col min="5" max="5" width="5.7109375" customWidth="1"/>
    <col min="6" max="6" width="9.140625" customWidth="1"/>
    <col min="7" max="9" width="6" customWidth="1"/>
    <col min="10" max="10" width="11.28515625" customWidth="1"/>
    <col min="11" max="13" width="6" customWidth="1"/>
    <col min="14" max="14" width="11.140625" customWidth="1"/>
    <col min="15" max="17" width="6" customWidth="1"/>
    <col min="18" max="18" width="10.5703125" customWidth="1"/>
    <col min="19" max="19" width="25.7109375" customWidth="1"/>
    <col min="20" max="20" width="55.5703125" customWidth="1"/>
  </cols>
  <sheetData>
    <row r="1" spans="1:20" ht="72.75" customHeight="1" x14ac:dyDescent="0.25">
      <c r="A1" s="96" t="s">
        <v>77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1:20" ht="7.5" customHeight="1" x14ac:dyDescent="0.25"/>
    <row r="3" spans="1:20" ht="44.25" customHeight="1" x14ac:dyDescent="0.25">
      <c r="A3" s="82" t="s">
        <v>97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1:20" ht="38.25" customHeight="1" x14ac:dyDescent="0.25">
      <c r="A4" s="95" t="s">
        <v>98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1:20" ht="258" customHeight="1" x14ac:dyDescent="0.25">
      <c r="A5" s="84" t="s">
        <v>47</v>
      </c>
      <c r="B5" s="97" t="s">
        <v>99</v>
      </c>
      <c r="C5" s="98" t="s">
        <v>100</v>
      </c>
      <c r="D5" s="99"/>
      <c r="E5" s="99"/>
      <c r="F5" s="100"/>
      <c r="G5" s="98" t="s">
        <v>101</v>
      </c>
      <c r="H5" s="99"/>
      <c r="I5" s="99"/>
      <c r="J5" s="100"/>
      <c r="K5" s="98" t="s">
        <v>102</v>
      </c>
      <c r="L5" s="99"/>
      <c r="M5" s="99"/>
      <c r="N5" s="100"/>
      <c r="O5" s="97" t="s">
        <v>103</v>
      </c>
      <c r="P5" s="97"/>
      <c r="Q5" s="97"/>
      <c r="R5" s="97"/>
      <c r="S5" s="101" t="s">
        <v>104</v>
      </c>
      <c r="T5" s="101" t="s">
        <v>105</v>
      </c>
    </row>
    <row r="6" spans="1:20" ht="21" customHeight="1" x14ac:dyDescent="0.25">
      <c r="A6" s="84"/>
      <c r="B6" s="97"/>
      <c r="C6" s="34" t="s">
        <v>106</v>
      </c>
      <c r="D6" s="34" t="s">
        <v>107</v>
      </c>
      <c r="E6" s="33" t="s">
        <v>108</v>
      </c>
      <c r="F6" s="33" t="s">
        <v>109</v>
      </c>
      <c r="G6" s="34" t="s">
        <v>106</v>
      </c>
      <c r="H6" s="34" t="s">
        <v>107</v>
      </c>
      <c r="I6" s="33" t="s">
        <v>108</v>
      </c>
      <c r="J6" s="33" t="s">
        <v>109</v>
      </c>
      <c r="K6" s="34" t="s">
        <v>106</v>
      </c>
      <c r="L6" s="34" t="s">
        <v>107</v>
      </c>
      <c r="M6" s="33" t="s">
        <v>108</v>
      </c>
      <c r="N6" s="33" t="s">
        <v>109</v>
      </c>
      <c r="O6" s="34" t="s">
        <v>106</v>
      </c>
      <c r="P6" s="34" t="s">
        <v>107</v>
      </c>
      <c r="Q6" s="33" t="s">
        <v>108</v>
      </c>
      <c r="R6" s="33" t="s">
        <v>109</v>
      </c>
      <c r="S6" s="102"/>
      <c r="T6" s="102"/>
    </row>
    <row r="7" spans="1:20" ht="15.75" thickBot="1" x14ac:dyDescent="0.3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5">
        <v>17</v>
      </c>
      <c r="R7" s="15">
        <v>18</v>
      </c>
      <c r="S7" s="15">
        <v>19</v>
      </c>
      <c r="T7" s="15">
        <v>20</v>
      </c>
    </row>
    <row r="8" spans="1:20" ht="49.5" customHeight="1" x14ac:dyDescent="0.25">
      <c r="A8" s="23" t="s">
        <v>51</v>
      </c>
      <c r="B8" s="24" t="s">
        <v>110</v>
      </c>
      <c r="C8" s="103">
        <v>6.1260000000000002E-2</v>
      </c>
      <c r="D8" s="104"/>
      <c r="E8" s="104"/>
      <c r="F8" s="105"/>
      <c r="G8" s="103">
        <v>4.2560000000000001E-2</v>
      </c>
      <c r="H8" s="104"/>
      <c r="I8" s="104"/>
      <c r="J8" s="105"/>
      <c r="K8" s="103">
        <v>8.2549999999999998E-2</v>
      </c>
      <c r="L8" s="104"/>
      <c r="M8" s="104"/>
      <c r="N8" s="105"/>
      <c r="O8" s="103">
        <v>6.3009999999999997E-2</v>
      </c>
      <c r="P8" s="104"/>
      <c r="Q8" s="104"/>
      <c r="R8" s="105"/>
      <c r="S8" s="35">
        <v>0</v>
      </c>
      <c r="T8" s="106" t="s">
        <v>111</v>
      </c>
    </row>
    <row r="9" spans="1:20" ht="15" customHeight="1" x14ac:dyDescent="0.25">
      <c r="A9" s="17" t="s">
        <v>61</v>
      </c>
      <c r="B9" s="36" t="s">
        <v>112</v>
      </c>
      <c r="C9" s="108">
        <f>C8</f>
        <v>6.1260000000000002E-2</v>
      </c>
      <c r="D9" s="109"/>
      <c r="E9" s="109"/>
      <c r="F9" s="110"/>
      <c r="G9" s="108">
        <f>G8</f>
        <v>4.2560000000000001E-2</v>
      </c>
      <c r="H9" s="109"/>
      <c r="I9" s="109"/>
      <c r="J9" s="110"/>
      <c r="K9" s="108">
        <f>K8</f>
        <v>8.2549999999999998E-2</v>
      </c>
      <c r="L9" s="109"/>
      <c r="M9" s="109"/>
      <c r="N9" s="110"/>
      <c r="O9" s="108">
        <f>O8</f>
        <v>6.3009999999999997E-2</v>
      </c>
      <c r="P9" s="109"/>
      <c r="Q9" s="109"/>
      <c r="R9" s="110"/>
      <c r="S9" s="37">
        <v>0</v>
      </c>
      <c r="T9" s="107"/>
    </row>
    <row r="10" spans="1:20" x14ac:dyDescent="0.25">
      <c r="A10" s="32"/>
    </row>
    <row r="11" spans="1:20" x14ac:dyDescent="0.25">
      <c r="A11" s="32"/>
    </row>
    <row r="12" spans="1:20" x14ac:dyDescent="0.25">
      <c r="A12" s="32"/>
    </row>
    <row r="13" spans="1:20" x14ac:dyDescent="0.25">
      <c r="A13" s="32"/>
    </row>
    <row r="14" spans="1:20" x14ac:dyDescent="0.25">
      <c r="A14" s="32"/>
    </row>
    <row r="15" spans="1:20" x14ac:dyDescent="0.25">
      <c r="A15" s="32"/>
    </row>
    <row r="16" spans="1:20" x14ac:dyDescent="0.25">
      <c r="A16" s="32"/>
    </row>
    <row r="17" spans="1:1" x14ac:dyDescent="0.25">
      <c r="A17" s="32"/>
    </row>
    <row r="18" spans="1:1" x14ac:dyDescent="0.25">
      <c r="A18" s="32"/>
    </row>
    <row r="19" spans="1:1" x14ac:dyDescent="0.25">
      <c r="A19" s="32"/>
    </row>
    <row r="20" spans="1:1" x14ac:dyDescent="0.25">
      <c r="A20" s="32"/>
    </row>
    <row r="21" spans="1:1" x14ac:dyDescent="0.25">
      <c r="A21" s="32"/>
    </row>
    <row r="22" spans="1:1" x14ac:dyDescent="0.25">
      <c r="A22" s="32"/>
    </row>
    <row r="23" spans="1:1" x14ac:dyDescent="0.25">
      <c r="A23" s="32"/>
    </row>
    <row r="24" spans="1:1" x14ac:dyDescent="0.25">
      <c r="A24" s="32"/>
    </row>
    <row r="25" spans="1:1" x14ac:dyDescent="0.25">
      <c r="A25" s="32"/>
    </row>
    <row r="26" spans="1:1" x14ac:dyDescent="0.25">
      <c r="A26" s="32"/>
    </row>
    <row r="27" spans="1:1" x14ac:dyDescent="0.25">
      <c r="A27" s="32"/>
    </row>
    <row r="28" spans="1:1" x14ac:dyDescent="0.25">
      <c r="A28" s="32"/>
    </row>
    <row r="29" spans="1:1" x14ac:dyDescent="0.25">
      <c r="A29" s="32"/>
    </row>
    <row r="30" spans="1:1" x14ac:dyDescent="0.25">
      <c r="A30" s="32"/>
    </row>
    <row r="31" spans="1:1" x14ac:dyDescent="0.25">
      <c r="A31" s="32"/>
    </row>
  </sheetData>
  <mergeCells count="20">
    <mergeCell ref="C8:F8"/>
    <mergeCell ref="G8:J8"/>
    <mergeCell ref="K8:N8"/>
    <mergeCell ref="O8:R8"/>
    <mergeCell ref="T8:T9"/>
    <mergeCell ref="C9:F9"/>
    <mergeCell ref="G9:J9"/>
    <mergeCell ref="K9:N9"/>
    <mergeCell ref="O9:R9"/>
    <mergeCell ref="A1:T1"/>
    <mergeCell ref="A3:T3"/>
    <mergeCell ref="A4:T4"/>
    <mergeCell ref="A5:A6"/>
    <mergeCell ref="B5:B6"/>
    <mergeCell ref="C5:F5"/>
    <mergeCell ref="G5:J5"/>
    <mergeCell ref="K5:N5"/>
    <mergeCell ref="O5:R5"/>
    <mergeCell ref="S5:S6"/>
    <mergeCell ref="T5:T6"/>
  </mergeCells>
  <printOptions horizontalCentered="1"/>
  <pageMargins left="0" right="0" top="0" bottom="0" header="0" footer="0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view="pageBreakPreview" topLeftCell="B7" zoomScaleNormal="100" zoomScaleSheetLayoutView="100" workbookViewId="0">
      <selection activeCell="L24" sqref="L24"/>
    </sheetView>
  </sheetViews>
  <sheetFormatPr defaultRowHeight="15" x14ac:dyDescent="0.25"/>
  <cols>
    <col min="2" max="2" width="48.7109375" customWidth="1"/>
    <col min="3" max="3" width="14.7109375" customWidth="1"/>
    <col min="4" max="4" width="15" customWidth="1"/>
    <col min="5" max="5" width="18.5703125" customWidth="1"/>
    <col min="6" max="6" width="13" customWidth="1"/>
    <col min="7" max="7" width="13.5703125" customWidth="1"/>
    <col min="8" max="8" width="15.5703125" customWidth="1"/>
    <col min="9" max="9" width="15.85546875" customWidth="1"/>
    <col min="10" max="10" width="13.7109375" customWidth="1"/>
    <col min="11" max="11" width="15" customWidth="1"/>
    <col min="14" max="14" width="13.28515625" customWidth="1"/>
    <col min="17" max="17" width="15.7109375" customWidth="1"/>
  </cols>
  <sheetData>
    <row r="1" spans="1:18" ht="15.75" thickBot="1" x14ac:dyDescent="0.3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27" customHeight="1" x14ac:dyDescent="0.25">
      <c r="A2" s="111" t="s">
        <v>113</v>
      </c>
      <c r="B2" s="113" t="s">
        <v>80</v>
      </c>
      <c r="C2" s="113" t="s">
        <v>114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5" t="s">
        <v>115</v>
      </c>
    </row>
    <row r="3" spans="1:18" ht="29.25" customHeight="1" x14ac:dyDescent="0.25">
      <c r="A3" s="112"/>
      <c r="B3" s="114"/>
      <c r="C3" s="117" t="s">
        <v>116</v>
      </c>
      <c r="D3" s="117"/>
      <c r="E3" s="117"/>
      <c r="F3" s="117" t="s">
        <v>117</v>
      </c>
      <c r="G3" s="117"/>
      <c r="H3" s="117"/>
      <c r="I3" s="117" t="s">
        <v>118</v>
      </c>
      <c r="J3" s="117"/>
      <c r="K3" s="117"/>
      <c r="L3" s="117" t="s">
        <v>119</v>
      </c>
      <c r="M3" s="117"/>
      <c r="N3" s="117"/>
      <c r="O3" s="117" t="s">
        <v>120</v>
      </c>
      <c r="P3" s="117"/>
      <c r="Q3" s="117"/>
      <c r="R3" s="116"/>
    </row>
    <row r="4" spans="1:18" ht="38.25" x14ac:dyDescent="0.25">
      <c r="A4" s="112"/>
      <c r="B4" s="114"/>
      <c r="C4" s="39">
        <v>2019</v>
      </c>
      <c r="D4" s="39">
        <v>2020</v>
      </c>
      <c r="E4" s="39" t="s">
        <v>121</v>
      </c>
      <c r="F4" s="39">
        <v>2019</v>
      </c>
      <c r="G4" s="39">
        <v>2020</v>
      </c>
      <c r="H4" s="39" t="s">
        <v>121</v>
      </c>
      <c r="I4" s="39">
        <v>2019</v>
      </c>
      <c r="J4" s="39">
        <v>2020</v>
      </c>
      <c r="K4" s="39" t="s">
        <v>121</v>
      </c>
      <c r="L4" s="39">
        <v>2019</v>
      </c>
      <c r="M4" s="39">
        <v>2020</v>
      </c>
      <c r="N4" s="39" t="s">
        <v>121</v>
      </c>
      <c r="O4" s="39">
        <v>2019</v>
      </c>
      <c r="P4" s="39">
        <v>2020</v>
      </c>
      <c r="Q4" s="39" t="s">
        <v>121</v>
      </c>
      <c r="R4" s="116"/>
    </row>
    <row r="5" spans="1:18" x14ac:dyDescent="0.25">
      <c r="A5" s="40">
        <v>1</v>
      </c>
      <c r="B5" s="40">
        <v>2</v>
      </c>
      <c r="C5" s="40">
        <v>3</v>
      </c>
      <c r="D5" s="40">
        <v>4</v>
      </c>
      <c r="E5" s="40">
        <v>5</v>
      </c>
      <c r="F5" s="40">
        <v>6</v>
      </c>
      <c r="G5" s="40">
        <v>7</v>
      </c>
      <c r="H5" s="40">
        <v>8</v>
      </c>
      <c r="I5" s="40">
        <v>9</v>
      </c>
      <c r="J5" s="40">
        <v>10</v>
      </c>
      <c r="K5" s="40">
        <v>11</v>
      </c>
      <c r="L5" s="40">
        <v>12</v>
      </c>
      <c r="M5" s="40">
        <v>13</v>
      </c>
      <c r="N5" s="40">
        <v>14</v>
      </c>
      <c r="O5" s="40">
        <v>15</v>
      </c>
      <c r="P5" s="40">
        <v>16</v>
      </c>
      <c r="Q5" s="40">
        <v>17</v>
      </c>
      <c r="R5" s="40">
        <v>18</v>
      </c>
    </row>
    <row r="6" spans="1:18" ht="25.5" x14ac:dyDescent="0.25">
      <c r="A6" s="41">
        <v>1</v>
      </c>
      <c r="B6" s="42" t="s">
        <v>122</v>
      </c>
      <c r="C6" s="43">
        <v>21</v>
      </c>
      <c r="D6" s="43">
        <v>24</v>
      </c>
      <c r="E6" s="44">
        <f>D6/C6-1</f>
        <v>0.14285714285714279</v>
      </c>
      <c r="F6" s="43">
        <v>31</v>
      </c>
      <c r="G6" s="43">
        <v>37</v>
      </c>
      <c r="H6" s="44">
        <f>G6/F6-1</f>
        <v>0.19354838709677424</v>
      </c>
      <c r="I6" s="43">
        <v>50</v>
      </c>
      <c r="J6" s="43">
        <v>25</v>
      </c>
      <c r="K6" s="44">
        <f>J6/I6-1</f>
        <v>-0.5</v>
      </c>
      <c r="L6" s="43">
        <v>94</v>
      </c>
      <c r="M6" s="43">
        <v>72</v>
      </c>
      <c r="N6" s="44">
        <f>M6/L6-1</f>
        <v>-0.23404255319148937</v>
      </c>
      <c r="O6" s="43">
        <v>0</v>
      </c>
      <c r="P6" s="43">
        <v>0</v>
      </c>
      <c r="Q6" s="43">
        <v>0</v>
      </c>
      <c r="R6" s="43">
        <f>SUM(C6:D6,F6:G6,I6:J6,L6:M6)</f>
        <v>354</v>
      </c>
    </row>
    <row r="7" spans="1:18" ht="51" x14ac:dyDescent="0.25">
      <c r="A7" s="41">
        <v>2</v>
      </c>
      <c r="B7" s="42" t="s">
        <v>123</v>
      </c>
      <c r="C7" s="43">
        <v>19</v>
      </c>
      <c r="D7" s="43">
        <v>17</v>
      </c>
      <c r="E7" s="44">
        <f>D7/C7-1</f>
        <v>-0.10526315789473684</v>
      </c>
      <c r="F7" s="43">
        <v>27</v>
      </c>
      <c r="G7" s="43">
        <v>24</v>
      </c>
      <c r="H7" s="44">
        <f>G7/F7-1</f>
        <v>-0.11111111111111116</v>
      </c>
      <c r="I7" s="43">
        <v>46</v>
      </c>
      <c r="J7" s="43">
        <v>24</v>
      </c>
      <c r="K7" s="44">
        <f>J7/I7-1</f>
        <v>-0.47826086956521741</v>
      </c>
      <c r="L7" s="43">
        <v>94</v>
      </c>
      <c r="M7" s="43">
        <v>12</v>
      </c>
      <c r="N7" s="44">
        <f>M7/L7-1</f>
        <v>-0.87234042553191493</v>
      </c>
      <c r="O7" s="43">
        <v>0</v>
      </c>
      <c r="P7" s="43">
        <v>0</v>
      </c>
      <c r="Q7" s="43">
        <v>0</v>
      </c>
      <c r="R7" s="43">
        <f>SUM(C7:D7,F7:G7,I7:J7,L7:M7)</f>
        <v>263</v>
      </c>
    </row>
    <row r="8" spans="1:18" ht="76.5" x14ac:dyDescent="0.25">
      <c r="A8" s="45">
        <v>3</v>
      </c>
      <c r="B8" s="46" t="s">
        <v>124</v>
      </c>
      <c r="C8" s="43">
        <v>0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</row>
    <row r="9" spans="1:18" x14ac:dyDescent="0.25">
      <c r="A9" s="47" t="s">
        <v>125</v>
      </c>
      <c r="B9" s="46" t="s">
        <v>126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</row>
    <row r="10" spans="1:18" x14ac:dyDescent="0.25">
      <c r="A10" s="47" t="s">
        <v>127</v>
      </c>
      <c r="B10" s="46" t="s">
        <v>128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</row>
    <row r="11" spans="1:18" ht="38.25" x14ac:dyDescent="0.25">
      <c r="A11" s="45">
        <v>4</v>
      </c>
      <c r="B11" s="46" t="s">
        <v>129</v>
      </c>
      <c r="C11" s="43">
        <v>15</v>
      </c>
      <c r="D11" s="43">
        <v>10</v>
      </c>
      <c r="E11" s="44">
        <f t="shared" ref="E11:E17" si="0">D11/C11-1</f>
        <v>-0.33333333333333337</v>
      </c>
      <c r="F11" s="43">
        <v>15</v>
      </c>
      <c r="G11" s="43">
        <v>10</v>
      </c>
      <c r="H11" s="44">
        <f t="shared" ref="H11:H17" si="1">G11/F11-1</f>
        <v>-0.33333333333333337</v>
      </c>
      <c r="I11" s="43">
        <v>15</v>
      </c>
      <c r="J11" s="43">
        <v>20</v>
      </c>
      <c r="K11" s="44">
        <f t="shared" ref="K11:K17" si="2">J11/I11-1</f>
        <v>0.33333333333333326</v>
      </c>
      <c r="L11" s="43">
        <v>15</v>
      </c>
      <c r="M11" s="43">
        <v>20</v>
      </c>
      <c r="N11" s="44">
        <f t="shared" ref="N11:N17" si="3">M11/L11-1</f>
        <v>0.33333333333333326</v>
      </c>
      <c r="O11" s="43">
        <v>0</v>
      </c>
      <c r="P11" s="43">
        <v>0</v>
      </c>
      <c r="Q11" s="43">
        <v>0</v>
      </c>
      <c r="R11" s="43">
        <f>(C11*C12+D11*D12+F11*F12+G11*G12+I11*I12+J11*J12+L11*L12+M11*M12)/R12</f>
        <v>15.331632653061224</v>
      </c>
    </row>
    <row r="12" spans="1:18" ht="38.25" x14ac:dyDescent="0.25">
      <c r="A12" s="45">
        <v>5</v>
      </c>
      <c r="B12" s="46" t="s">
        <v>130</v>
      </c>
      <c r="C12" s="43">
        <v>19</v>
      </c>
      <c r="D12" s="43">
        <v>5</v>
      </c>
      <c r="E12" s="44">
        <f t="shared" si="0"/>
        <v>-0.73684210526315796</v>
      </c>
      <c r="F12" s="43">
        <v>27</v>
      </c>
      <c r="G12" s="43">
        <v>4</v>
      </c>
      <c r="H12" s="44">
        <f t="shared" si="1"/>
        <v>-0.85185185185185186</v>
      </c>
      <c r="I12" s="43">
        <v>46</v>
      </c>
      <c r="J12" s="43">
        <v>11</v>
      </c>
      <c r="K12" s="44">
        <f t="shared" si="2"/>
        <v>-0.76086956521739135</v>
      </c>
      <c r="L12" s="43">
        <v>73</v>
      </c>
      <c r="M12" s="43">
        <v>11</v>
      </c>
      <c r="N12" s="44">
        <f t="shared" si="3"/>
        <v>-0.84931506849315075</v>
      </c>
      <c r="O12" s="43">
        <v>0</v>
      </c>
      <c r="P12" s="43">
        <v>0</v>
      </c>
      <c r="Q12" s="43">
        <v>0</v>
      </c>
      <c r="R12" s="43">
        <f>SUM(C12:D12,F12:G12,I12:J12,L12:M12)</f>
        <v>196</v>
      </c>
    </row>
    <row r="13" spans="1:18" ht="38.25" x14ac:dyDescent="0.25">
      <c r="A13" s="45">
        <v>6</v>
      </c>
      <c r="B13" s="46" t="s">
        <v>131</v>
      </c>
      <c r="C13" s="43">
        <v>8</v>
      </c>
      <c r="D13" s="43">
        <v>8</v>
      </c>
      <c r="E13" s="44">
        <f t="shared" si="0"/>
        <v>0</v>
      </c>
      <c r="F13" s="43">
        <v>4</v>
      </c>
      <c r="G13" s="43">
        <v>6</v>
      </c>
      <c r="H13" s="44">
        <f t="shared" si="1"/>
        <v>0.5</v>
      </c>
      <c r="I13" s="43">
        <v>18</v>
      </c>
      <c r="J13" s="43">
        <v>22</v>
      </c>
      <c r="K13" s="44">
        <f t="shared" si="2"/>
        <v>0.22222222222222232</v>
      </c>
      <c r="L13" s="43">
        <v>57</v>
      </c>
      <c r="M13" s="43">
        <v>23</v>
      </c>
      <c r="N13" s="44">
        <f t="shared" si="3"/>
        <v>-0.59649122807017552</v>
      </c>
      <c r="O13" s="43">
        <v>0</v>
      </c>
      <c r="P13" s="43">
        <v>0</v>
      </c>
      <c r="Q13" s="43">
        <v>0</v>
      </c>
      <c r="R13" s="43">
        <f>SUM(C13:D13,F13:G13,I13:J13,L13:M13)</f>
        <v>146</v>
      </c>
    </row>
    <row r="14" spans="1:18" ht="63.75" x14ac:dyDescent="0.25">
      <c r="A14" s="45">
        <v>7</v>
      </c>
      <c r="B14" s="46" t="s">
        <v>132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</row>
    <row r="15" spans="1:18" x14ac:dyDescent="0.25">
      <c r="A15" s="47" t="s">
        <v>133</v>
      </c>
      <c r="B15" s="46" t="s">
        <v>126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</row>
    <row r="16" spans="1:18" x14ac:dyDescent="0.25">
      <c r="A16" s="47" t="s">
        <v>134</v>
      </c>
      <c r="B16" s="46" t="s">
        <v>135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</row>
    <row r="17" spans="1:18" ht="39" thickBot="1" x14ac:dyDescent="0.3">
      <c r="A17" s="48">
        <v>8</v>
      </c>
      <c r="B17" s="49" t="s">
        <v>136</v>
      </c>
      <c r="C17" s="43">
        <v>110</v>
      </c>
      <c r="D17" s="43">
        <v>90</v>
      </c>
      <c r="E17" s="44">
        <f t="shared" si="0"/>
        <v>-0.18181818181818177</v>
      </c>
      <c r="F17" s="43">
        <v>105</v>
      </c>
      <c r="G17" s="43">
        <v>79</v>
      </c>
      <c r="H17" s="44">
        <f t="shared" si="1"/>
        <v>-0.24761904761904763</v>
      </c>
      <c r="I17" s="43">
        <v>145</v>
      </c>
      <c r="J17" s="43">
        <v>151</v>
      </c>
      <c r="K17" s="44">
        <f t="shared" si="2"/>
        <v>4.1379310344827669E-2</v>
      </c>
      <c r="L17" s="43">
        <v>362</v>
      </c>
      <c r="M17" s="43">
        <v>360</v>
      </c>
      <c r="N17" s="44">
        <f t="shared" si="3"/>
        <v>-5.5248618784530246E-3</v>
      </c>
      <c r="O17" s="43">
        <v>0</v>
      </c>
      <c r="P17" s="43">
        <v>0</v>
      </c>
      <c r="Q17" s="43">
        <v>0</v>
      </c>
      <c r="R17" s="43">
        <f>(C17*C13+D17*D13+F17*F13+G17*G13+I17*I13+J17*J13+L17*L13+M17*M13)/R13</f>
        <v>255.75342465753425</v>
      </c>
    </row>
    <row r="18" spans="1:18" x14ac:dyDescent="0.25">
      <c r="K18" s="44"/>
    </row>
  </sheetData>
  <mergeCells count="9">
    <mergeCell ref="A2:A4"/>
    <mergeCell ref="B2:B4"/>
    <mergeCell ref="C2:Q2"/>
    <mergeCell ref="R2:R4"/>
    <mergeCell ref="C3:E3"/>
    <mergeCell ref="F3:H3"/>
    <mergeCell ref="I3:K3"/>
    <mergeCell ref="L3:N3"/>
    <mergeCell ref="O3:Q3"/>
  </mergeCells>
  <pageMargins left="0.7" right="0.7" top="0.75" bottom="0.75" header="0.3" footer="0.3"/>
  <pageSetup paperSize="9" scale="3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28"/>
  <sheetViews>
    <sheetView topLeftCell="A8" workbookViewId="0">
      <selection activeCell="L15" sqref="L15"/>
    </sheetView>
  </sheetViews>
  <sheetFormatPr defaultRowHeight="15" x14ac:dyDescent="0.25"/>
  <cols>
    <col min="2" max="2" width="32" customWidth="1"/>
    <col min="3" max="3" width="16.85546875" customWidth="1"/>
    <col min="7" max="8" width="10" bestFit="1" customWidth="1"/>
    <col min="9" max="9" width="12.5703125" customWidth="1"/>
    <col min="10" max="10" width="11.42578125" bestFit="1" customWidth="1"/>
    <col min="11" max="11" width="12.28515625" customWidth="1"/>
    <col min="12" max="12" width="15.5703125" customWidth="1"/>
  </cols>
  <sheetData>
    <row r="4" spans="2:12" ht="107.25" customHeight="1" x14ac:dyDescent="0.25">
      <c r="C4" s="118" t="s">
        <v>137</v>
      </c>
      <c r="D4" s="118"/>
      <c r="E4" s="118"/>
      <c r="F4" s="118"/>
      <c r="G4" s="118"/>
      <c r="H4" s="118"/>
      <c r="I4" s="118"/>
      <c r="J4" s="118"/>
      <c r="K4" s="118"/>
      <c r="L4" s="118"/>
    </row>
    <row r="6" spans="2:12" ht="15.75" thickBot="1" x14ac:dyDescent="0.3"/>
    <row r="7" spans="2:12" ht="45" customHeight="1" thickBot="1" x14ac:dyDescent="0.3">
      <c r="B7" s="119" t="s">
        <v>138</v>
      </c>
      <c r="C7" s="120"/>
      <c r="D7" s="121"/>
      <c r="E7" s="119">
        <v>15</v>
      </c>
      <c r="F7" s="121"/>
      <c r="G7" s="119">
        <v>150</v>
      </c>
      <c r="H7" s="121"/>
      <c r="I7" s="119">
        <v>250</v>
      </c>
      <c r="J7" s="121"/>
      <c r="K7" s="119">
        <v>670</v>
      </c>
      <c r="L7" s="121"/>
    </row>
    <row r="8" spans="2:12" ht="15.75" thickBot="1" x14ac:dyDescent="0.3">
      <c r="B8" s="119" t="s">
        <v>139</v>
      </c>
      <c r="C8" s="120"/>
      <c r="D8" s="121"/>
      <c r="E8" s="50" t="s">
        <v>140</v>
      </c>
      <c r="F8" s="50" t="s">
        <v>141</v>
      </c>
      <c r="G8" s="50" t="s">
        <v>140</v>
      </c>
      <c r="H8" s="50" t="s">
        <v>141</v>
      </c>
      <c r="I8" s="50" t="s">
        <v>140</v>
      </c>
      <c r="J8" s="50" t="s">
        <v>141</v>
      </c>
      <c r="K8" s="50" t="s">
        <v>140</v>
      </c>
      <c r="L8" s="50" t="s">
        <v>141</v>
      </c>
    </row>
    <row r="9" spans="2:12" ht="45.75" thickBot="1" x14ac:dyDescent="0.3">
      <c r="B9" s="51" t="s">
        <v>142</v>
      </c>
      <c r="C9" s="50" t="s">
        <v>143</v>
      </c>
      <c r="D9" s="50" t="s">
        <v>144</v>
      </c>
      <c r="E9" s="52"/>
      <c r="F9" s="52"/>
      <c r="G9" s="52"/>
      <c r="H9" s="52"/>
      <c r="I9" s="52"/>
      <c r="J9" s="52"/>
      <c r="K9" s="52"/>
      <c r="L9" s="52"/>
    </row>
    <row r="10" spans="2:12" ht="72.75" customHeight="1" thickBot="1" x14ac:dyDescent="0.3">
      <c r="B10" s="122" t="s">
        <v>145</v>
      </c>
      <c r="C10" s="122" t="s">
        <v>146</v>
      </c>
      <c r="D10" s="50" t="s">
        <v>147</v>
      </c>
      <c r="E10" s="53">
        <v>42016.63</v>
      </c>
      <c r="F10" s="53">
        <v>550</v>
      </c>
      <c r="G10" s="53">
        <v>106644.6</v>
      </c>
      <c r="H10" s="53">
        <v>106644.6</v>
      </c>
      <c r="I10" s="54">
        <v>2559355.7735999995</v>
      </c>
      <c r="J10" s="55">
        <v>1436902.1651999999</v>
      </c>
      <c r="K10" s="52">
        <v>4735407.24</v>
      </c>
      <c r="L10" s="52">
        <v>2631998.52</v>
      </c>
    </row>
    <row r="11" spans="2:12" ht="15.75" thickBot="1" x14ac:dyDescent="0.3">
      <c r="B11" s="123"/>
      <c r="C11" s="124"/>
      <c r="D11" s="50" t="s">
        <v>148</v>
      </c>
      <c r="E11" s="53">
        <v>42016.63</v>
      </c>
      <c r="F11" s="53">
        <v>550</v>
      </c>
      <c r="G11" s="53">
        <v>106644.6</v>
      </c>
      <c r="H11" s="53">
        <v>106644.6</v>
      </c>
      <c r="I11" s="55">
        <v>4682517</v>
      </c>
      <c r="J11" s="56">
        <v>2453802</v>
      </c>
      <c r="K11" s="52">
        <v>10868447.880000001</v>
      </c>
      <c r="L11" s="52">
        <v>5698518.8399999999</v>
      </c>
    </row>
    <row r="12" spans="2:12" ht="15.75" thickBot="1" x14ac:dyDescent="0.3">
      <c r="B12" s="123"/>
      <c r="C12" s="122" t="s">
        <v>149</v>
      </c>
      <c r="D12" s="50" t="s">
        <v>147</v>
      </c>
      <c r="E12" s="53">
        <v>42016.63</v>
      </c>
      <c r="F12" s="53">
        <v>550</v>
      </c>
      <c r="G12" s="53">
        <v>106644.6</v>
      </c>
      <c r="H12" s="53">
        <v>106644.6</v>
      </c>
      <c r="I12" s="57">
        <v>1111249.7736</v>
      </c>
      <c r="J12" s="57">
        <v>689176.16520000005</v>
      </c>
      <c r="K12" s="52">
        <v>2535180.84</v>
      </c>
      <c r="L12" s="52">
        <v>1505763.3599999999</v>
      </c>
    </row>
    <row r="13" spans="2:12" ht="15.75" thickBot="1" x14ac:dyDescent="0.3">
      <c r="B13" s="124"/>
      <c r="C13" s="124"/>
      <c r="D13" s="50" t="s">
        <v>148</v>
      </c>
      <c r="E13" s="53">
        <v>42016.63</v>
      </c>
      <c r="F13" s="53">
        <v>550</v>
      </c>
      <c r="G13" s="53">
        <v>106644.6</v>
      </c>
      <c r="H13" s="53">
        <v>106644.6</v>
      </c>
      <c r="I13" s="55">
        <v>3234411</v>
      </c>
      <c r="J13" s="55">
        <v>1706076</v>
      </c>
      <c r="K13" s="52">
        <v>8668221.4800000004</v>
      </c>
      <c r="L13" s="52">
        <v>4572283.68</v>
      </c>
    </row>
    <row r="14" spans="2:12" ht="15.75" thickBot="1" x14ac:dyDescent="0.3">
      <c r="B14" s="122">
        <v>750</v>
      </c>
      <c r="C14" s="122" t="s">
        <v>146</v>
      </c>
      <c r="D14" s="50" t="s">
        <v>147</v>
      </c>
      <c r="E14" s="53">
        <v>42016.63</v>
      </c>
      <c r="F14" s="53">
        <v>42016.63</v>
      </c>
      <c r="G14" s="53">
        <v>106644.6</v>
      </c>
      <c r="H14" s="53">
        <v>106644.6</v>
      </c>
      <c r="I14" s="57">
        <v>4163205.4859999996</v>
      </c>
      <c r="J14" s="57">
        <v>2407641.4650000003</v>
      </c>
      <c r="K14" s="52">
        <v>6106907.1300000018</v>
      </c>
      <c r="L14" s="52">
        <v>3409783.1070000003</v>
      </c>
    </row>
    <row r="15" spans="2:12" ht="15.75" thickBot="1" x14ac:dyDescent="0.3">
      <c r="B15" s="123"/>
      <c r="C15" s="124"/>
      <c r="D15" s="50" t="s">
        <v>148</v>
      </c>
      <c r="E15" s="53">
        <v>42016.63</v>
      </c>
      <c r="F15" s="53">
        <v>42016.63</v>
      </c>
      <c r="G15" s="53">
        <v>106644.6</v>
      </c>
      <c r="H15" s="53">
        <v>106644.6</v>
      </c>
      <c r="I15" s="52">
        <v>4682517</v>
      </c>
      <c r="J15" s="58">
        <v>2453802</v>
      </c>
      <c r="K15" s="52">
        <v>10868447.880000001</v>
      </c>
      <c r="L15" s="52">
        <v>5698518.8399999999</v>
      </c>
    </row>
    <row r="16" spans="2:12" ht="15.75" thickBot="1" x14ac:dyDescent="0.3">
      <c r="B16" s="123"/>
      <c r="C16" s="122" t="s">
        <v>149</v>
      </c>
      <c r="D16" s="50" t="s">
        <v>147</v>
      </c>
      <c r="E16" s="53">
        <v>42016.63</v>
      </c>
      <c r="F16" s="53">
        <v>42016.63</v>
      </c>
      <c r="G16" s="53">
        <v>106644.6</v>
      </c>
      <c r="H16" s="53">
        <v>106644.6</v>
      </c>
      <c r="I16" s="52">
        <v>2715099.4859999996</v>
      </c>
      <c r="J16" s="52">
        <v>1659915.4650000003</v>
      </c>
      <c r="K16" s="52">
        <v>3906680.73</v>
      </c>
      <c r="L16" s="52">
        <v>2283547.9470000006</v>
      </c>
    </row>
    <row r="17" spans="2:12" ht="15.75" thickBot="1" x14ac:dyDescent="0.3">
      <c r="B17" s="124"/>
      <c r="C17" s="124"/>
      <c r="D17" s="50" t="s">
        <v>148</v>
      </c>
      <c r="E17" s="53">
        <v>42016.63</v>
      </c>
      <c r="F17" s="53">
        <v>42016.63</v>
      </c>
      <c r="G17" s="53">
        <v>106644.6</v>
      </c>
      <c r="H17" s="53">
        <v>106644.6</v>
      </c>
      <c r="I17" s="52">
        <v>3234411</v>
      </c>
      <c r="J17" s="52">
        <v>1706076</v>
      </c>
      <c r="K17" s="52">
        <v>8668221.4800000004</v>
      </c>
      <c r="L17" s="52">
        <v>4572283.68</v>
      </c>
    </row>
    <row r="18" spans="2:12" ht="15.75" thickBot="1" x14ac:dyDescent="0.3">
      <c r="B18" s="122">
        <v>1000</v>
      </c>
      <c r="C18" s="122" t="s">
        <v>146</v>
      </c>
      <c r="D18" s="50" t="s">
        <v>147</v>
      </c>
      <c r="E18" s="53">
        <v>42016.63</v>
      </c>
      <c r="F18" s="53">
        <v>42016.63</v>
      </c>
      <c r="G18" s="53">
        <v>106644.6</v>
      </c>
      <c r="H18" s="53">
        <v>106644.6</v>
      </c>
      <c r="I18" s="52">
        <v>5054233.1040000003</v>
      </c>
      <c r="J18" s="52">
        <v>2946941.0759999999</v>
      </c>
      <c r="K18" s="52">
        <v>7395128.4960000012</v>
      </c>
      <c r="L18" s="52">
        <v>4156960.2120000003</v>
      </c>
    </row>
    <row r="19" spans="2:12" ht="15.75" thickBot="1" x14ac:dyDescent="0.3">
      <c r="B19" s="123"/>
      <c r="C19" s="124"/>
      <c r="D19" s="50" t="s">
        <v>148</v>
      </c>
      <c r="E19" s="53">
        <v>42016.63</v>
      </c>
      <c r="F19" s="53">
        <v>42016.63</v>
      </c>
      <c r="G19" s="53">
        <v>106644.6</v>
      </c>
      <c r="H19" s="53">
        <v>106644.6</v>
      </c>
      <c r="I19" s="52">
        <v>4682517</v>
      </c>
      <c r="J19" s="58">
        <v>2453802</v>
      </c>
      <c r="K19" s="52">
        <v>10868447.880000001</v>
      </c>
      <c r="L19" s="52">
        <v>5698518.8399999999</v>
      </c>
    </row>
    <row r="20" spans="2:12" ht="15.75" thickBot="1" x14ac:dyDescent="0.3">
      <c r="B20" s="123"/>
      <c r="C20" s="122" t="s">
        <v>149</v>
      </c>
      <c r="D20" s="50" t="s">
        <v>147</v>
      </c>
      <c r="E20" s="53">
        <v>42016.63</v>
      </c>
      <c r="F20" s="53">
        <v>42016.63</v>
      </c>
      <c r="G20" s="53">
        <v>106644.6</v>
      </c>
      <c r="H20" s="53">
        <v>106644.6</v>
      </c>
      <c r="I20" s="52">
        <v>3606127.1039999998</v>
      </c>
      <c r="J20" s="52">
        <v>2199215.0760000004</v>
      </c>
      <c r="K20" s="52">
        <v>5194902.0959999999</v>
      </c>
      <c r="L20" s="52">
        <v>3030725.0520000001</v>
      </c>
    </row>
    <row r="21" spans="2:12" ht="15.75" thickBot="1" x14ac:dyDescent="0.3">
      <c r="B21" s="124"/>
      <c r="C21" s="124"/>
      <c r="D21" s="50" t="s">
        <v>148</v>
      </c>
      <c r="E21" s="53">
        <v>42016.63</v>
      </c>
      <c r="F21" s="53">
        <v>42016.63</v>
      </c>
      <c r="G21" s="53">
        <v>106644.6</v>
      </c>
      <c r="H21" s="53">
        <v>106644.6</v>
      </c>
      <c r="I21" s="52">
        <v>3234411</v>
      </c>
      <c r="J21" s="52">
        <v>1706076</v>
      </c>
      <c r="K21" s="52">
        <v>8668221.4800000004</v>
      </c>
      <c r="L21" s="52">
        <v>4572283.68</v>
      </c>
    </row>
    <row r="22" spans="2:12" ht="15.75" thickBot="1" x14ac:dyDescent="0.3">
      <c r="B22" s="122">
        <v>1250</v>
      </c>
      <c r="C22" s="122" t="s">
        <v>146</v>
      </c>
      <c r="D22" s="50" t="s">
        <v>147</v>
      </c>
      <c r="E22" s="53">
        <v>42016.63</v>
      </c>
      <c r="F22" s="53">
        <v>42016.63</v>
      </c>
      <c r="G22" s="53">
        <v>106644.6</v>
      </c>
      <c r="H22" s="53">
        <v>106644.6</v>
      </c>
      <c r="I22" s="52">
        <v>5945260.722000001</v>
      </c>
      <c r="J22" s="52">
        <v>3486240.6870000004</v>
      </c>
      <c r="K22" s="52">
        <v>8683349.8620000016</v>
      </c>
      <c r="L22" s="52">
        <v>4904137.3169999998</v>
      </c>
    </row>
    <row r="23" spans="2:12" ht="15.75" thickBot="1" x14ac:dyDescent="0.3">
      <c r="B23" s="123"/>
      <c r="C23" s="124"/>
      <c r="D23" s="50" t="s">
        <v>148</v>
      </c>
      <c r="E23" s="53">
        <v>42016.63</v>
      </c>
      <c r="F23" s="53">
        <v>42016.63</v>
      </c>
      <c r="G23" s="53">
        <v>106644.6</v>
      </c>
      <c r="H23" s="53">
        <v>106644.6</v>
      </c>
      <c r="I23" s="52">
        <v>4893781.6919999998</v>
      </c>
      <c r="J23" s="58">
        <v>2491572.162</v>
      </c>
      <c r="K23" s="52">
        <v>10868447.880000001</v>
      </c>
      <c r="L23" s="52">
        <v>5698518.8399999999</v>
      </c>
    </row>
    <row r="24" spans="2:12" ht="15.75" thickBot="1" x14ac:dyDescent="0.3">
      <c r="B24" s="123"/>
      <c r="C24" s="122" t="s">
        <v>149</v>
      </c>
      <c r="D24" s="50" t="s">
        <v>147</v>
      </c>
      <c r="E24" s="53">
        <v>42016.63</v>
      </c>
      <c r="F24" s="53">
        <v>42016.63</v>
      </c>
      <c r="G24" s="53">
        <v>106644.6</v>
      </c>
      <c r="H24" s="53">
        <v>106644.6</v>
      </c>
      <c r="I24" s="52">
        <v>4497154.7220000001</v>
      </c>
      <c r="J24" s="52">
        <v>2738514.6870000004</v>
      </c>
      <c r="K24" s="52">
        <v>6483123.4619999994</v>
      </c>
      <c r="L24" s="52">
        <v>3777902.1569999997</v>
      </c>
    </row>
    <row r="25" spans="2:12" ht="15.75" thickBot="1" x14ac:dyDescent="0.3">
      <c r="B25" s="124"/>
      <c r="C25" s="124"/>
      <c r="D25" s="50" t="s">
        <v>148</v>
      </c>
      <c r="E25" s="53">
        <v>42016.63</v>
      </c>
      <c r="F25" s="53">
        <v>42016.63</v>
      </c>
      <c r="G25" s="53">
        <v>106644.6</v>
      </c>
      <c r="H25" s="53">
        <v>106644.6</v>
      </c>
      <c r="I25" s="52">
        <v>3445675.6919999998</v>
      </c>
      <c r="J25" s="52">
        <v>1743846.162</v>
      </c>
      <c r="K25" s="52">
        <v>8668221.4800000004</v>
      </c>
      <c r="L25" s="52">
        <v>4572283.68</v>
      </c>
    </row>
    <row r="28" spans="2:12" x14ac:dyDescent="0.25">
      <c r="B28" s="59"/>
    </row>
  </sheetData>
  <mergeCells count="19">
    <mergeCell ref="B18:B21"/>
    <mergeCell ref="C18:C19"/>
    <mergeCell ref="C20:C21"/>
    <mergeCell ref="B22:B25"/>
    <mergeCell ref="C22:C23"/>
    <mergeCell ref="C24:C25"/>
    <mergeCell ref="B8:D8"/>
    <mergeCell ref="B10:B13"/>
    <mergeCell ref="C10:C11"/>
    <mergeCell ref="C12:C13"/>
    <mergeCell ref="B14:B17"/>
    <mergeCell ref="C14:C15"/>
    <mergeCell ref="C16:C17"/>
    <mergeCell ref="C4:L4"/>
    <mergeCell ref="B7:D7"/>
    <mergeCell ref="E7:F7"/>
    <mergeCell ref="G7:H7"/>
    <mergeCell ref="I7:J7"/>
    <mergeCell ref="K7:L7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39"/>
  <sheetViews>
    <sheetView topLeftCell="A25" workbookViewId="0">
      <selection activeCell="K37" sqref="K37"/>
    </sheetView>
  </sheetViews>
  <sheetFormatPr defaultRowHeight="15" x14ac:dyDescent="0.25"/>
  <cols>
    <col min="3" max="3" width="33.42578125" customWidth="1"/>
    <col min="4" max="4" width="48.42578125" customWidth="1"/>
    <col min="7" max="7" width="17.42578125" customWidth="1"/>
    <col min="10" max="10" width="16.85546875" customWidth="1"/>
    <col min="11" max="11" width="10.28515625" customWidth="1"/>
    <col min="13" max="13" width="15.5703125" customWidth="1"/>
    <col min="16" max="16" width="15.42578125" customWidth="1"/>
    <col min="19" max="19" width="13.140625" customWidth="1"/>
  </cols>
  <sheetData>
    <row r="3" spans="3:19" ht="15" customHeight="1" x14ac:dyDescent="0.25">
      <c r="D3" s="125" t="s">
        <v>150</v>
      </c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</row>
    <row r="4" spans="3:19" x14ac:dyDescent="0.25"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</row>
    <row r="5" spans="3:19" x14ac:dyDescent="0.25"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</row>
    <row r="6" spans="3:19" x14ac:dyDescent="0.25"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</row>
    <row r="7" spans="3:19" x14ac:dyDescent="0.25"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</row>
    <row r="8" spans="3:19" x14ac:dyDescent="0.25"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</row>
    <row r="9" spans="3:19" x14ac:dyDescent="0.25"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</row>
    <row r="10" spans="3:19" x14ac:dyDescent="0.25"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</row>
    <row r="14" spans="3:19" ht="74.25" customHeight="1" x14ac:dyDescent="0.25">
      <c r="C14" s="126" t="s">
        <v>47</v>
      </c>
      <c r="D14" s="126" t="s">
        <v>151</v>
      </c>
      <c r="E14" s="126" t="s">
        <v>152</v>
      </c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</row>
    <row r="15" spans="3:19" ht="45" customHeight="1" x14ac:dyDescent="0.25">
      <c r="C15" s="126"/>
      <c r="D15" s="126"/>
      <c r="E15" s="126" t="s">
        <v>153</v>
      </c>
      <c r="F15" s="126"/>
      <c r="G15" s="126"/>
      <c r="H15" s="126" t="s">
        <v>154</v>
      </c>
      <c r="I15" s="126"/>
      <c r="J15" s="126"/>
      <c r="K15" s="126" t="s">
        <v>155</v>
      </c>
      <c r="L15" s="126"/>
      <c r="M15" s="126"/>
      <c r="N15" s="126" t="s">
        <v>156</v>
      </c>
      <c r="O15" s="126"/>
      <c r="P15" s="126"/>
      <c r="Q15" s="126" t="s">
        <v>157</v>
      </c>
      <c r="R15" s="126"/>
      <c r="S15" s="126"/>
    </row>
    <row r="16" spans="3:19" ht="60" x14ac:dyDescent="0.25">
      <c r="C16" s="60"/>
      <c r="D16" s="60"/>
      <c r="E16" s="61">
        <v>2019</v>
      </c>
      <c r="F16" s="61">
        <v>2020</v>
      </c>
      <c r="G16" s="61" t="s">
        <v>121</v>
      </c>
      <c r="H16" s="61">
        <v>2018</v>
      </c>
      <c r="I16" s="61">
        <v>2019</v>
      </c>
      <c r="J16" s="61" t="s">
        <v>121</v>
      </c>
      <c r="K16" s="61">
        <v>2019</v>
      </c>
      <c r="L16" s="61">
        <v>2020</v>
      </c>
      <c r="M16" s="61" t="s">
        <v>121</v>
      </c>
      <c r="N16" s="61">
        <v>2019</v>
      </c>
      <c r="O16" s="61">
        <v>2020</v>
      </c>
      <c r="P16" s="61" t="s">
        <v>121</v>
      </c>
      <c r="Q16" s="61">
        <v>2019</v>
      </c>
      <c r="R16" s="61">
        <v>2020</v>
      </c>
      <c r="S16" s="61" t="s">
        <v>121</v>
      </c>
    </row>
    <row r="17" spans="3:19" x14ac:dyDescent="0.25">
      <c r="C17" s="61">
        <v>1</v>
      </c>
      <c r="D17" s="61">
        <v>2</v>
      </c>
      <c r="E17" s="61">
        <v>3</v>
      </c>
      <c r="F17" s="61">
        <v>4</v>
      </c>
      <c r="G17" s="61">
        <v>5</v>
      </c>
      <c r="H17" s="61">
        <v>6</v>
      </c>
      <c r="I17" s="61">
        <v>7</v>
      </c>
      <c r="J17" s="61">
        <v>8</v>
      </c>
      <c r="K17" s="61">
        <v>9</v>
      </c>
      <c r="L17" s="61">
        <v>10</v>
      </c>
      <c r="M17" s="61">
        <v>11</v>
      </c>
      <c r="N17" s="61">
        <v>12</v>
      </c>
      <c r="O17" s="61">
        <v>13</v>
      </c>
      <c r="P17" s="61">
        <v>14</v>
      </c>
      <c r="Q17" s="61">
        <v>15</v>
      </c>
      <c r="R17" s="61">
        <v>16</v>
      </c>
      <c r="S17" s="61">
        <v>17</v>
      </c>
    </row>
    <row r="18" spans="3:19" ht="38.25" customHeight="1" x14ac:dyDescent="0.25">
      <c r="C18" s="62" t="s">
        <v>51</v>
      </c>
      <c r="D18" s="60" t="s">
        <v>158</v>
      </c>
      <c r="E18" s="60">
        <v>1099</v>
      </c>
      <c r="F18" s="60">
        <v>834</v>
      </c>
      <c r="G18" s="63">
        <f>F18/E18-1</f>
        <v>-0.24112829845313921</v>
      </c>
      <c r="H18" s="60"/>
      <c r="I18" s="60"/>
      <c r="J18" s="60"/>
      <c r="K18" s="60">
        <v>4232</v>
      </c>
      <c r="L18" s="60">
        <v>4408</v>
      </c>
      <c r="M18" s="63">
        <f>L18/K18-1</f>
        <v>4.1587901701323204E-2</v>
      </c>
      <c r="N18" s="60"/>
      <c r="O18" s="60">
        <v>388</v>
      </c>
      <c r="P18" s="64">
        <v>1</v>
      </c>
      <c r="Q18" s="60"/>
      <c r="R18" s="60"/>
      <c r="S18" s="60"/>
    </row>
    <row r="19" spans="3:19" ht="38.25" customHeight="1" x14ac:dyDescent="0.25">
      <c r="C19" s="62" t="s">
        <v>51</v>
      </c>
      <c r="D19" s="65" t="s">
        <v>159</v>
      </c>
      <c r="E19" s="60"/>
      <c r="F19" s="60"/>
      <c r="G19" s="63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</row>
    <row r="20" spans="3:19" ht="38.25" customHeight="1" x14ac:dyDescent="0.25">
      <c r="C20" s="62" t="s">
        <v>53</v>
      </c>
      <c r="D20" s="65" t="s">
        <v>160</v>
      </c>
      <c r="E20" s="60">
        <v>60</v>
      </c>
      <c r="F20" s="60">
        <v>48</v>
      </c>
      <c r="G20" s="63">
        <f t="shared" ref="G20:G35" si="0">F20/E20-1</f>
        <v>-0.19999999999999996</v>
      </c>
      <c r="H20" s="60"/>
      <c r="I20" s="60"/>
      <c r="J20" s="60"/>
      <c r="K20" s="60">
        <v>131</v>
      </c>
      <c r="L20" s="60">
        <v>192</v>
      </c>
      <c r="M20" s="63">
        <f>L20/K20-1</f>
        <v>0.46564885496183206</v>
      </c>
      <c r="N20" s="60"/>
      <c r="O20" s="60"/>
      <c r="P20" s="60"/>
      <c r="Q20" s="60"/>
      <c r="R20" s="60"/>
      <c r="S20" s="60"/>
    </row>
    <row r="21" spans="3:19" ht="38.25" customHeight="1" x14ac:dyDescent="0.25">
      <c r="C21" s="62" t="s">
        <v>55</v>
      </c>
      <c r="D21" s="65" t="s">
        <v>161</v>
      </c>
      <c r="E21" s="60"/>
      <c r="F21" s="60"/>
      <c r="G21" s="63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</row>
    <row r="22" spans="3:19" ht="38.25" customHeight="1" x14ac:dyDescent="0.25">
      <c r="C22" s="62" t="s">
        <v>57</v>
      </c>
      <c r="D22" s="65" t="s">
        <v>162</v>
      </c>
      <c r="E22" s="60"/>
      <c r="F22" s="60"/>
      <c r="G22" s="63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</row>
    <row r="23" spans="3:19" ht="38.25" customHeight="1" x14ac:dyDescent="0.25">
      <c r="C23" s="62" t="s">
        <v>59</v>
      </c>
      <c r="D23" s="65" t="s">
        <v>163</v>
      </c>
      <c r="E23" s="60"/>
      <c r="F23" s="60"/>
      <c r="G23" s="63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</row>
    <row r="24" spans="3:19" ht="38.25" customHeight="1" x14ac:dyDescent="0.25">
      <c r="C24" s="62" t="s">
        <v>164</v>
      </c>
      <c r="D24" s="65" t="s">
        <v>165</v>
      </c>
      <c r="E24" s="60"/>
      <c r="F24" s="60"/>
      <c r="G24" s="63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</row>
    <row r="25" spans="3:19" ht="38.25" customHeight="1" x14ac:dyDescent="0.25">
      <c r="C25" s="62" t="s">
        <v>166</v>
      </c>
      <c r="D25" s="65" t="s">
        <v>167</v>
      </c>
      <c r="E25" s="60"/>
      <c r="F25" s="60"/>
      <c r="G25" s="63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</row>
    <row r="26" spans="3:19" ht="38.25" customHeight="1" x14ac:dyDescent="0.25">
      <c r="C26" s="62" t="s">
        <v>61</v>
      </c>
      <c r="D26" s="65" t="s">
        <v>168</v>
      </c>
      <c r="E26" s="60"/>
      <c r="F26" s="60"/>
      <c r="G26" s="63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</row>
    <row r="27" spans="3:19" ht="38.25" customHeight="1" x14ac:dyDescent="0.25">
      <c r="C27" s="62" t="s">
        <v>63</v>
      </c>
      <c r="D27" s="65" t="s">
        <v>169</v>
      </c>
      <c r="E27" s="60"/>
      <c r="F27" s="60"/>
      <c r="G27" s="63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</row>
    <row r="28" spans="3:19" ht="38.25" customHeight="1" x14ac:dyDescent="0.25">
      <c r="C28" s="62" t="s">
        <v>170</v>
      </c>
      <c r="D28" s="65" t="s">
        <v>171</v>
      </c>
      <c r="E28" s="60"/>
      <c r="F28" s="60"/>
      <c r="G28" s="63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</row>
    <row r="29" spans="3:19" ht="38.25" customHeight="1" x14ac:dyDescent="0.25">
      <c r="C29" s="62" t="s">
        <v>172</v>
      </c>
      <c r="D29" s="65" t="s">
        <v>160</v>
      </c>
      <c r="E29" s="60">
        <v>214</v>
      </c>
      <c r="F29" s="60">
        <v>238</v>
      </c>
      <c r="G29" s="63">
        <f t="shared" si="0"/>
        <v>0.11214953271028039</v>
      </c>
      <c r="H29" s="60"/>
      <c r="I29" s="60"/>
      <c r="J29" s="60"/>
      <c r="K29" s="60">
        <v>729</v>
      </c>
      <c r="L29" s="60">
        <v>764</v>
      </c>
      <c r="M29" s="63">
        <f>L29/K29-1</f>
        <v>4.8010973936899903E-2</v>
      </c>
      <c r="N29" s="60"/>
      <c r="O29" s="60"/>
      <c r="P29" s="60"/>
      <c r="Q29" s="60"/>
      <c r="R29" s="60"/>
      <c r="S29" s="60"/>
    </row>
    <row r="30" spans="3:19" ht="38.25" customHeight="1" x14ac:dyDescent="0.25">
      <c r="C30" s="62" t="s">
        <v>64</v>
      </c>
      <c r="D30" s="65" t="s">
        <v>161</v>
      </c>
      <c r="E30" s="60"/>
      <c r="F30" s="60"/>
      <c r="G30" s="63"/>
      <c r="H30" s="60"/>
      <c r="I30" s="60"/>
      <c r="J30" s="60"/>
      <c r="K30" s="60"/>
      <c r="L30" s="60"/>
      <c r="M30" s="63"/>
      <c r="N30" s="60"/>
      <c r="O30" s="60"/>
      <c r="P30" s="60"/>
      <c r="Q30" s="60"/>
      <c r="R30" s="60"/>
      <c r="S30" s="60"/>
    </row>
    <row r="31" spans="3:19" ht="38.25" customHeight="1" x14ac:dyDescent="0.25">
      <c r="C31" s="62" t="s">
        <v>65</v>
      </c>
      <c r="D31" s="65" t="s">
        <v>162</v>
      </c>
      <c r="E31" s="60">
        <v>35</v>
      </c>
      <c r="F31" s="60">
        <v>41</v>
      </c>
      <c r="G31" s="63">
        <f t="shared" si="0"/>
        <v>0.17142857142857149</v>
      </c>
      <c r="H31" s="60"/>
      <c r="I31" s="60"/>
      <c r="J31" s="60"/>
      <c r="K31" s="60">
        <v>62</v>
      </c>
      <c r="L31" s="60">
        <v>73</v>
      </c>
      <c r="M31" s="63">
        <f>L31/K31-1</f>
        <v>0.17741935483870974</v>
      </c>
      <c r="N31" s="60"/>
      <c r="O31" s="60"/>
      <c r="P31" s="60"/>
      <c r="Q31" s="60"/>
      <c r="R31" s="60"/>
      <c r="S31" s="60"/>
    </row>
    <row r="32" spans="3:19" ht="56.25" customHeight="1" x14ac:dyDescent="0.25">
      <c r="C32" s="62" t="s">
        <v>66</v>
      </c>
      <c r="D32" s="65" t="s">
        <v>173</v>
      </c>
      <c r="E32" s="60">
        <v>421</v>
      </c>
      <c r="F32" s="60">
        <v>507</v>
      </c>
      <c r="G32" s="63">
        <f t="shared" si="0"/>
        <v>0.20427553444180524</v>
      </c>
      <c r="H32" s="60"/>
      <c r="I32" s="60"/>
      <c r="J32" s="60"/>
      <c r="K32" s="60">
        <v>930</v>
      </c>
      <c r="L32" s="60">
        <v>980</v>
      </c>
      <c r="M32" s="63">
        <f t="shared" ref="M32:M35" si="1">L32/K32-1</f>
        <v>5.3763440860215006E-2</v>
      </c>
      <c r="N32" s="60"/>
      <c r="O32" s="60"/>
      <c r="P32" s="60"/>
      <c r="Q32" s="60"/>
      <c r="R32" s="60"/>
      <c r="S32" s="60"/>
    </row>
    <row r="33" spans="3:19" ht="56.25" customHeight="1" x14ac:dyDescent="0.25">
      <c r="C33" s="62" t="s">
        <v>174</v>
      </c>
      <c r="D33" s="65" t="s">
        <v>175</v>
      </c>
      <c r="E33" s="60"/>
      <c r="F33" s="60"/>
      <c r="G33" s="63"/>
      <c r="H33" s="60"/>
      <c r="I33" s="60"/>
      <c r="J33" s="60"/>
      <c r="K33" s="60">
        <v>2380</v>
      </c>
      <c r="L33" s="60">
        <v>2399</v>
      </c>
      <c r="M33" s="63">
        <f t="shared" si="1"/>
        <v>7.983193277310896E-3</v>
      </c>
      <c r="N33" s="60"/>
      <c r="O33" s="60"/>
      <c r="P33" s="60"/>
      <c r="Q33" s="60"/>
      <c r="R33" s="60"/>
      <c r="S33" s="60"/>
    </row>
    <row r="34" spans="3:19" ht="56.25" customHeight="1" x14ac:dyDescent="0.25">
      <c r="C34" s="62" t="s">
        <v>176</v>
      </c>
      <c r="D34" s="60" t="s">
        <v>177</v>
      </c>
      <c r="E34" s="60">
        <v>0</v>
      </c>
      <c r="F34" s="60">
        <v>0</v>
      </c>
      <c r="G34" s="63"/>
      <c r="H34" s="60"/>
      <c r="I34" s="60"/>
      <c r="J34" s="60"/>
      <c r="K34" s="60"/>
      <c r="L34" s="60"/>
      <c r="M34" s="63"/>
      <c r="N34" s="60"/>
      <c r="O34" s="60">
        <v>388</v>
      </c>
      <c r="P34" s="64">
        <v>1</v>
      </c>
      <c r="Q34" s="60"/>
      <c r="R34" s="60"/>
      <c r="S34" s="60"/>
    </row>
    <row r="35" spans="3:19" ht="56.25" customHeight="1" x14ac:dyDescent="0.25">
      <c r="C35" s="62" t="s">
        <v>67</v>
      </c>
      <c r="D35" s="65" t="s">
        <v>178</v>
      </c>
      <c r="E35" s="60">
        <v>60</v>
      </c>
      <c r="F35" s="60">
        <v>48</v>
      </c>
      <c r="G35" s="63">
        <f t="shared" si="0"/>
        <v>-0.19999999999999996</v>
      </c>
      <c r="H35" s="60"/>
      <c r="I35" s="60"/>
      <c r="J35" s="60"/>
      <c r="K35" s="60">
        <v>131</v>
      </c>
      <c r="L35" s="60">
        <v>192</v>
      </c>
      <c r="M35" s="63">
        <f t="shared" si="1"/>
        <v>0.46564885496183206</v>
      </c>
      <c r="N35" s="60"/>
      <c r="O35" s="60"/>
      <c r="P35" s="60"/>
      <c r="Q35" s="60"/>
      <c r="R35" s="60"/>
      <c r="S35" s="60"/>
    </row>
    <row r="36" spans="3:19" ht="56.25" customHeight="1" x14ac:dyDescent="0.25">
      <c r="C36" s="62" t="s">
        <v>69</v>
      </c>
      <c r="D36" s="65" t="s">
        <v>179</v>
      </c>
      <c r="E36" s="60"/>
      <c r="F36" s="60"/>
      <c r="G36" s="63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</row>
    <row r="37" spans="3:19" ht="56.25" customHeight="1" x14ac:dyDescent="0.25">
      <c r="C37" s="62" t="s">
        <v>71</v>
      </c>
      <c r="D37" s="65" t="s">
        <v>180</v>
      </c>
      <c r="E37" s="60"/>
      <c r="F37" s="60"/>
      <c r="G37" s="63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</row>
    <row r="38" spans="3:19" ht="38.25" customHeight="1" x14ac:dyDescent="0.25">
      <c r="C38" s="62" t="s">
        <v>73</v>
      </c>
      <c r="D38" s="65" t="s">
        <v>165</v>
      </c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</row>
    <row r="39" spans="3:19" x14ac:dyDescent="0.25">
      <c r="C39" s="66"/>
    </row>
  </sheetData>
  <mergeCells count="9">
    <mergeCell ref="D3:R10"/>
    <mergeCell ref="C14:C15"/>
    <mergeCell ref="D14:D15"/>
    <mergeCell ref="E14:S14"/>
    <mergeCell ref="E15:G15"/>
    <mergeCell ref="H15:J15"/>
    <mergeCell ref="K15:M15"/>
    <mergeCell ref="N15:P15"/>
    <mergeCell ref="Q15:S1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0"/>
  <sheetViews>
    <sheetView workbookViewId="0">
      <selection activeCell="O34" sqref="O34"/>
    </sheetView>
  </sheetViews>
  <sheetFormatPr defaultRowHeight="15" x14ac:dyDescent="0.25"/>
  <cols>
    <col min="5" max="5" width="13.85546875" customWidth="1"/>
    <col min="6" max="6" width="18.85546875" customWidth="1"/>
    <col min="12" max="12" width="12.140625" customWidth="1"/>
  </cols>
  <sheetData>
    <row r="3" spans="2:12" x14ac:dyDescent="0.25">
      <c r="B3" s="127" t="s">
        <v>181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6" spans="2:12" ht="15.75" thickBot="1" x14ac:dyDescent="0.3"/>
    <row r="7" spans="2:12" ht="195.75" thickBot="1" x14ac:dyDescent="0.3">
      <c r="B7" s="67" t="s">
        <v>47</v>
      </c>
      <c r="C7" s="68" t="s">
        <v>182</v>
      </c>
      <c r="D7" s="68" t="s">
        <v>183</v>
      </c>
      <c r="E7" s="68" t="s">
        <v>184</v>
      </c>
      <c r="F7" s="68" t="s">
        <v>185</v>
      </c>
      <c r="G7" s="68" t="s">
        <v>186</v>
      </c>
      <c r="H7" s="68" t="s">
        <v>187</v>
      </c>
      <c r="I7" s="68" t="s">
        <v>188</v>
      </c>
      <c r="J7" s="68" t="s">
        <v>189</v>
      </c>
      <c r="K7" s="68" t="s">
        <v>190</v>
      </c>
      <c r="L7" s="68" t="s">
        <v>191</v>
      </c>
    </row>
    <row r="8" spans="2:12" ht="15.75" thickBot="1" x14ac:dyDescent="0.3">
      <c r="B8" s="69">
        <v>1</v>
      </c>
      <c r="C8" s="70">
        <v>2</v>
      </c>
      <c r="D8" s="70">
        <v>3</v>
      </c>
      <c r="E8" s="70">
        <v>4</v>
      </c>
      <c r="F8" s="70">
        <v>5</v>
      </c>
      <c r="G8" s="70">
        <v>6</v>
      </c>
      <c r="H8" s="70">
        <v>7</v>
      </c>
      <c r="I8" s="70">
        <v>8</v>
      </c>
      <c r="J8" s="70">
        <v>9</v>
      </c>
      <c r="K8" s="70">
        <v>10</v>
      </c>
      <c r="L8" s="70">
        <v>11</v>
      </c>
    </row>
    <row r="9" spans="2:12" ht="210.75" thickBot="1" x14ac:dyDescent="0.3">
      <c r="B9" s="69">
        <v>1</v>
      </c>
      <c r="C9" s="71">
        <v>1</v>
      </c>
      <c r="D9" s="71" t="s">
        <v>192</v>
      </c>
      <c r="E9" s="71" t="s">
        <v>193</v>
      </c>
      <c r="F9" s="71" t="s">
        <v>194</v>
      </c>
      <c r="G9" s="71" t="s">
        <v>195</v>
      </c>
      <c r="H9" s="71" t="s">
        <v>196</v>
      </c>
      <c r="I9" s="71">
        <v>894</v>
      </c>
      <c r="J9" s="71">
        <v>12</v>
      </c>
      <c r="K9" s="71">
        <v>3</v>
      </c>
      <c r="L9" s="71">
        <v>2</v>
      </c>
    </row>
    <row r="10" spans="2:12" ht="15.75" thickBot="1" x14ac:dyDescent="0.3">
      <c r="B10" s="69">
        <v>2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</row>
  </sheetData>
  <mergeCells count="1">
    <mergeCell ref="B3:L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18"/>
  <sheetViews>
    <sheetView topLeftCell="C16" workbookViewId="0">
      <selection activeCell="O34" sqref="O34"/>
    </sheetView>
  </sheetViews>
  <sheetFormatPr defaultRowHeight="15" x14ac:dyDescent="0.25"/>
  <cols>
    <col min="3" max="3" width="36.85546875" customWidth="1"/>
    <col min="4" max="4" width="34" customWidth="1"/>
    <col min="5" max="5" width="14.85546875" customWidth="1"/>
  </cols>
  <sheetData>
    <row r="6" spans="1:14" x14ac:dyDescent="0.25">
      <c r="C6" s="127" t="s">
        <v>197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</row>
    <row r="9" spans="1:14" ht="15.75" thickBot="1" x14ac:dyDescent="0.3"/>
    <row r="10" spans="1:14" ht="15.75" thickBot="1" x14ac:dyDescent="0.3">
      <c r="B10" s="67" t="s">
        <v>47</v>
      </c>
      <c r="C10" s="68" t="s">
        <v>198</v>
      </c>
      <c r="D10" s="68" t="s">
        <v>199</v>
      </c>
      <c r="E10" s="72"/>
    </row>
    <row r="11" spans="1:14" ht="73.5" customHeight="1" x14ac:dyDescent="0.25">
      <c r="A11" t="s">
        <v>200</v>
      </c>
      <c r="B11" s="128">
        <v>1</v>
      </c>
      <c r="C11" s="73" t="s">
        <v>201</v>
      </c>
      <c r="D11" s="128" t="s">
        <v>202</v>
      </c>
      <c r="E11" s="131" t="s">
        <v>203</v>
      </c>
    </row>
    <row r="12" spans="1:14" ht="73.5" customHeight="1" x14ac:dyDescent="0.25">
      <c r="B12" s="129"/>
      <c r="C12" s="74" t="s">
        <v>204</v>
      </c>
      <c r="D12" s="129"/>
      <c r="E12" s="132"/>
    </row>
    <row r="13" spans="1:14" ht="73.5" customHeight="1" thickBot="1" x14ac:dyDescent="0.3">
      <c r="B13" s="130"/>
      <c r="C13" s="75" t="s">
        <v>205</v>
      </c>
      <c r="D13" s="130"/>
      <c r="E13" s="133"/>
    </row>
    <row r="14" spans="1:14" ht="73.5" customHeight="1" thickBot="1" x14ac:dyDescent="0.3">
      <c r="B14" s="69">
        <v>2</v>
      </c>
      <c r="C14" s="71" t="s">
        <v>206</v>
      </c>
      <c r="D14" s="70" t="s">
        <v>207</v>
      </c>
      <c r="E14" s="71">
        <v>25813</v>
      </c>
    </row>
    <row r="15" spans="1:14" ht="73.5" customHeight="1" thickBot="1" x14ac:dyDescent="0.3">
      <c r="B15" s="76">
        <v>43467</v>
      </c>
      <c r="C15" s="71" t="s">
        <v>208</v>
      </c>
      <c r="D15" s="70" t="s">
        <v>207</v>
      </c>
      <c r="E15" s="71">
        <v>18276</v>
      </c>
    </row>
    <row r="16" spans="1:14" ht="73.5" customHeight="1" thickBot="1" x14ac:dyDescent="0.3">
      <c r="B16" s="76">
        <v>43498</v>
      </c>
      <c r="C16" s="71" t="s">
        <v>209</v>
      </c>
      <c r="D16" s="70" t="s">
        <v>207</v>
      </c>
      <c r="E16" s="71"/>
    </row>
    <row r="17" spans="2:5" ht="73.5" customHeight="1" thickBot="1" x14ac:dyDescent="0.3">
      <c r="B17" s="69">
        <v>3</v>
      </c>
      <c r="C17" s="71" t="s">
        <v>210</v>
      </c>
      <c r="D17" s="70" t="s">
        <v>211</v>
      </c>
      <c r="E17" s="71">
        <v>1</v>
      </c>
    </row>
    <row r="18" spans="2:5" ht="73.5" customHeight="1" thickBot="1" x14ac:dyDescent="0.3">
      <c r="B18" s="69">
        <v>4</v>
      </c>
      <c r="C18" s="71" t="s">
        <v>212</v>
      </c>
      <c r="D18" s="70" t="s">
        <v>211</v>
      </c>
      <c r="E18" s="71">
        <v>7</v>
      </c>
    </row>
  </sheetData>
  <mergeCells count="4">
    <mergeCell ref="C6:N6"/>
    <mergeCell ref="B11:B13"/>
    <mergeCell ref="D11:D13"/>
    <mergeCell ref="E11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3</vt:i4>
      </vt:variant>
    </vt:vector>
  </HeadingPairs>
  <TitlesOfParts>
    <vt:vector size="19" baseType="lpstr">
      <vt:lpstr>прил 1</vt:lpstr>
      <vt:lpstr>Прил 7  1. Инф-ция о ТСО (2)</vt:lpstr>
      <vt:lpstr>Прил 7 2. Показатели качест (2</vt:lpstr>
      <vt:lpstr>Прил 7 2.2 Рейтинг структ е (2</vt:lpstr>
      <vt:lpstr>Прил 7 3 ТП</vt:lpstr>
      <vt:lpstr>Прил 7 3.5 Стоим-сть ТП</vt:lpstr>
      <vt:lpstr>Прил 7 4.1 Колич-во обращений</vt:lpstr>
      <vt:lpstr>Прил 7 4.2  Инф-ция об офисах</vt:lpstr>
      <vt:lpstr>Прил 7 4.3  Инф-ция о заочн</vt:lpstr>
      <vt:lpstr>Прил 7 4.4 Категория обращений</vt:lpstr>
      <vt:lpstr>Прил 7 4.5 Допуслуги</vt:lpstr>
      <vt:lpstr>Прил 7 4.6 Мероприятия</vt:lpstr>
      <vt:lpstr>Прил 7 4.7 Опросы потребителей</vt:lpstr>
      <vt:lpstr>Прил 7 4.8 Мероприятия по качес</vt:lpstr>
      <vt:lpstr>Прил 7 4.9 Информация по обраще</vt:lpstr>
      <vt:lpstr>Износ</vt:lpstr>
      <vt:lpstr>'Прил 7 2. Показатели качест (2'!Область_печати</vt:lpstr>
      <vt:lpstr>'Прил 7 2.2 Рейтинг структ е (2'!Область_печати</vt:lpstr>
      <vt:lpstr>'Прил 7 3 ТП'!Область_печати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2021-04-05T13:40:09Z</dcterms:modified>
</cp:coreProperties>
</file>