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9690" activeTab="2"/>
  </bookViews>
  <sheets>
    <sheet name="ВРЭС " sheetId="15" r:id="rId1"/>
    <sheet name="КРЭС " sheetId="14" state="hidden" r:id="rId2"/>
    <sheet name=" КРЭС " sheetId="25" r:id="rId3"/>
    <sheet name="ЛРЭС" sheetId="6" r:id="rId4"/>
    <sheet name="МРЭС" sheetId="26" r:id="rId5"/>
    <sheet name="МРЭС " sheetId="24" state="hidden" r:id="rId6"/>
    <sheet name="ЮЗРЭС" sheetId="23" r:id="rId7"/>
    <sheet name="ОСП Калужской области г.Обнинск" sheetId="18" r:id="rId8"/>
    <sheet name="ОСП Тульской области г. Алексин" sheetId="21" r:id="rId9"/>
  </sheets>
  <definedNames>
    <definedName name="_xlnm._FilterDatabase" localSheetId="2" hidden="1">' КРЭС '!$A$2:$AB$485</definedName>
    <definedName name="_xlnm._FilterDatabase" localSheetId="1" hidden="1">'КРЭС '!$A$2:$J$2</definedName>
    <definedName name="_xlnm._FilterDatabase" localSheetId="3" hidden="1">ЛРЭС!$A$2:$J$2</definedName>
    <definedName name="_xlnm._FilterDatabase" localSheetId="4" hidden="1">МРЭС!$A$1:$J$2</definedName>
    <definedName name="_xlnm._FilterDatabase" localSheetId="5" hidden="1">'МРЭС '!$A$1:$J$2</definedName>
    <definedName name="_xlnm._FilterDatabase" localSheetId="7" hidden="1">'ОСП Калужской области г.Обнинск'!$A$1:$J$2</definedName>
    <definedName name="_xlnm._FilterDatabase" localSheetId="8" hidden="1">'ОСП Тульской области г. Алексин'!$A$1:$J$2</definedName>
    <definedName name="_xlnm._FilterDatabase" localSheetId="6" hidden="1">ЮЗРЭС!$A$1:$J$2</definedName>
    <definedName name="_xlnm.Print_Titles" localSheetId="2">' КРЭС '!$1:$2</definedName>
    <definedName name="_xlnm.Print_Titles" localSheetId="3">ЛРЭС!$1:$2</definedName>
    <definedName name="_xlnm.Print_Area" localSheetId="2">' КРЭС '!$F$1:$AA$496</definedName>
    <definedName name="_xlnm.Print_Area" localSheetId="3">ЛРЭС!$A$1:$H$2</definedName>
  </definedNames>
  <calcPr calcId="152511"/>
</workbook>
</file>

<file path=xl/calcChain.xml><?xml version="1.0" encoding="utf-8"?>
<calcChain xmlns="http://schemas.openxmlformats.org/spreadsheetml/2006/main">
  <c r="AB3" i="25" l="1"/>
  <c r="K91" i="15" l="1"/>
  <c r="K92" i="15"/>
  <c r="K88" i="6" l="1"/>
  <c r="K158" i="23" l="1"/>
  <c r="K156" i="23"/>
  <c r="K157" i="23"/>
  <c r="K159" i="23"/>
  <c r="K160" i="23"/>
  <c r="K161" i="23"/>
  <c r="K258" i="6"/>
  <c r="K219" i="6"/>
  <c r="K4" i="26" l="1"/>
  <c r="K5" i="26"/>
  <c r="K6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1" i="26"/>
  <c r="K22" i="26"/>
  <c r="K23" i="26"/>
  <c r="K25" i="26"/>
  <c r="K26" i="26"/>
  <c r="K28" i="26"/>
  <c r="K29" i="26"/>
  <c r="K30" i="26"/>
  <c r="K31" i="26"/>
  <c r="K32" i="26"/>
  <c r="K34" i="26"/>
  <c r="K35" i="26"/>
  <c r="K37" i="26"/>
  <c r="K38" i="26"/>
  <c r="K39" i="26"/>
  <c r="K40" i="26"/>
  <c r="K41" i="26"/>
  <c r="K42" i="26"/>
  <c r="K44" i="26"/>
  <c r="K45" i="26"/>
  <c r="K46" i="26"/>
  <c r="K47" i="26"/>
  <c r="K48" i="26"/>
  <c r="K49" i="26"/>
  <c r="K50" i="26"/>
  <c r="K52" i="26"/>
  <c r="K53" i="26"/>
  <c r="K54" i="26"/>
  <c r="K56" i="26"/>
  <c r="K57" i="26"/>
  <c r="K58" i="26"/>
  <c r="K59" i="26"/>
  <c r="K60" i="26"/>
  <c r="K62" i="26"/>
  <c r="K63" i="26"/>
  <c r="K64" i="26"/>
  <c r="K65" i="26"/>
  <c r="K66" i="26"/>
  <c r="K67" i="26"/>
  <c r="K68" i="26"/>
  <c r="K69" i="26"/>
  <c r="K70" i="26"/>
  <c r="K71" i="26"/>
  <c r="K72" i="26"/>
  <c r="K74" i="26"/>
  <c r="K75" i="26"/>
  <c r="K76" i="26"/>
  <c r="K77" i="26"/>
  <c r="K78" i="26"/>
  <c r="K80" i="26"/>
  <c r="K82" i="26"/>
  <c r="K83" i="26"/>
  <c r="K84" i="26"/>
  <c r="K85" i="26"/>
  <c r="K86" i="26"/>
  <c r="K87" i="26"/>
  <c r="K88" i="26"/>
  <c r="K89" i="26"/>
  <c r="K90" i="26"/>
  <c r="K91" i="26"/>
  <c r="K92" i="26"/>
  <c r="K93" i="26"/>
  <c r="K94" i="26"/>
  <c r="K95" i="26"/>
  <c r="K96" i="26"/>
  <c r="K97" i="26"/>
  <c r="K99" i="26"/>
  <c r="K100" i="26"/>
  <c r="K101" i="26"/>
  <c r="K103" i="26"/>
  <c r="K104" i="26"/>
  <c r="K105" i="26"/>
  <c r="K106" i="26"/>
  <c r="K107" i="26"/>
  <c r="K109" i="26"/>
  <c r="K111" i="26"/>
  <c r="K112" i="26"/>
  <c r="K113" i="26"/>
  <c r="K115" i="26"/>
  <c r="K116" i="26"/>
  <c r="K117" i="26"/>
  <c r="K118" i="26"/>
  <c r="K119" i="26"/>
  <c r="K121" i="26"/>
  <c r="K123" i="26"/>
  <c r="K124" i="26"/>
  <c r="K125" i="26"/>
  <c r="K126" i="26"/>
  <c r="K128" i="26"/>
  <c r="K129" i="26"/>
  <c r="K130" i="26"/>
  <c r="K131" i="26"/>
  <c r="K132" i="26"/>
  <c r="K133" i="26"/>
  <c r="K134" i="26"/>
  <c r="K135" i="26"/>
  <c r="K137" i="26"/>
  <c r="K138" i="26"/>
  <c r="K139" i="26"/>
  <c r="K140" i="26"/>
  <c r="K142" i="26"/>
  <c r="K143" i="26"/>
  <c r="K144" i="26"/>
  <c r="K146" i="26"/>
  <c r="K147" i="26"/>
  <c r="K148" i="26"/>
  <c r="K149" i="26"/>
  <c r="K150" i="26"/>
  <c r="K151" i="26"/>
  <c r="K152" i="26"/>
  <c r="K153" i="26"/>
  <c r="K154" i="26"/>
  <c r="K155" i="26"/>
  <c r="K156" i="26"/>
  <c r="K157" i="26"/>
  <c r="K158" i="26"/>
  <c r="K159" i="26"/>
  <c r="K160" i="26"/>
  <c r="K161" i="26"/>
  <c r="K162" i="26"/>
  <c r="K163" i="26"/>
  <c r="K165" i="26"/>
  <c r="K166" i="26"/>
  <c r="K167" i="26"/>
  <c r="K168" i="26"/>
  <c r="K169" i="26"/>
  <c r="K171" i="26"/>
  <c r="K172" i="26"/>
  <c r="K174" i="26"/>
  <c r="K176" i="26"/>
  <c r="K178" i="26"/>
  <c r="K182" i="26"/>
  <c r="K183" i="26"/>
  <c r="K185" i="26"/>
  <c r="K186" i="26"/>
  <c r="K187" i="26"/>
  <c r="K188" i="26"/>
  <c r="K190" i="26"/>
  <c r="K191" i="26"/>
  <c r="K192" i="26"/>
  <c r="K193" i="26"/>
  <c r="K194" i="26"/>
  <c r="K195" i="26"/>
  <c r="K196" i="26"/>
  <c r="K197" i="26"/>
  <c r="K199" i="26"/>
  <c r="K200" i="26"/>
  <c r="K201" i="26"/>
  <c r="K202" i="26"/>
  <c r="K203" i="26"/>
  <c r="K204" i="26"/>
  <c r="K211" i="26"/>
  <c r="K212" i="26"/>
  <c r="K215" i="26"/>
  <c r="K217" i="26"/>
  <c r="K218" i="26"/>
  <c r="K219" i="26"/>
  <c r="K220" i="26"/>
  <c r="K221" i="26"/>
  <c r="K6" i="21" l="1"/>
  <c r="AB4" i="25" l="1"/>
  <c r="AB5" i="25"/>
  <c r="Y580" i="25"/>
  <c r="Y581" i="25"/>
  <c r="Y582" i="25"/>
  <c r="Y583" i="25"/>
  <c r="Y584" i="25"/>
  <c r="Y579" i="25"/>
  <c r="Y576" i="25"/>
  <c r="Y575" i="25"/>
  <c r="Y561" i="25"/>
  <c r="Y562" i="25"/>
  <c r="Y563" i="25"/>
  <c r="Y564" i="25"/>
  <c r="Y565" i="25"/>
  <c r="Y566" i="25"/>
  <c r="Y567" i="25"/>
  <c r="Y568" i="25"/>
  <c r="Y569" i="25"/>
  <c r="Y570" i="25"/>
  <c r="Y571" i="25"/>
  <c r="Y572" i="25"/>
  <c r="Y560" i="25"/>
  <c r="Y554" i="25"/>
  <c r="Y555" i="25"/>
  <c r="Y556" i="25"/>
  <c r="Y557" i="25"/>
  <c r="Y553" i="25"/>
  <c r="Y541" i="25"/>
  <c r="Y542" i="25"/>
  <c r="Y543" i="25"/>
  <c r="Y544" i="25"/>
  <c r="Y545" i="25"/>
  <c r="Y546" i="25"/>
  <c r="Y547" i="25"/>
  <c r="Y548" i="25"/>
  <c r="Y549" i="25"/>
  <c r="Y550" i="25"/>
  <c r="Y540" i="25"/>
  <c r="Y529" i="25"/>
  <c r="Y530" i="25"/>
  <c r="Y531" i="25"/>
  <c r="Y532" i="25"/>
  <c r="Y533" i="25"/>
  <c r="Y534" i="25"/>
  <c r="Y535" i="25"/>
  <c r="Y536" i="25"/>
  <c r="Y537" i="25"/>
  <c r="Y528" i="25"/>
  <c r="Y510" i="25"/>
  <c r="Y511" i="25"/>
  <c r="Y512" i="25"/>
  <c r="Y513" i="25"/>
  <c r="Y514" i="25"/>
  <c r="Y515" i="25"/>
  <c r="Y516" i="25"/>
  <c r="Y517" i="25"/>
  <c r="Y518" i="25"/>
  <c r="Y519" i="25"/>
  <c r="Y520" i="25"/>
  <c r="Y521" i="25"/>
  <c r="Y522" i="25"/>
  <c r="Y523" i="25"/>
  <c r="Y524" i="25"/>
  <c r="Y525" i="25"/>
  <c r="Y509" i="25"/>
  <c r="Y500" i="25"/>
  <c r="Y501" i="25"/>
  <c r="Y502" i="25"/>
  <c r="Y503" i="25"/>
  <c r="Y504" i="25"/>
  <c r="Y505" i="25"/>
  <c r="Y506" i="25"/>
  <c r="Y499" i="25"/>
  <c r="Y495" i="25"/>
  <c r="Y496" i="25"/>
  <c r="Y494" i="25"/>
  <c r="Y491" i="25"/>
  <c r="AB98" i="25"/>
  <c r="AB99" i="25"/>
  <c r="AB100" i="25"/>
  <c r="AB101" i="25"/>
  <c r="AB102" i="25"/>
  <c r="AB103" i="25"/>
  <c r="AB104" i="25"/>
  <c r="AB105" i="25"/>
  <c r="AB106" i="25"/>
  <c r="AB107" i="25"/>
  <c r="AB108" i="25"/>
  <c r="AB109" i="25"/>
  <c r="AB110" i="25"/>
  <c r="AB111" i="25"/>
  <c r="AB112" i="25"/>
  <c r="AB113" i="25"/>
  <c r="AB114" i="25"/>
  <c r="AB115" i="25"/>
  <c r="AB116" i="25"/>
  <c r="AB117" i="25"/>
  <c r="AB118" i="25"/>
  <c r="AB119" i="25"/>
  <c r="AB120" i="25"/>
  <c r="AB121" i="25"/>
  <c r="AB122" i="25"/>
  <c r="AB123" i="25"/>
  <c r="AB124" i="25"/>
  <c r="AB125" i="25"/>
  <c r="AB126" i="25"/>
  <c r="AB127" i="25"/>
  <c r="AB128" i="25"/>
  <c r="AB129" i="25"/>
  <c r="AB130" i="25"/>
  <c r="AB131" i="25"/>
  <c r="AB132" i="25"/>
  <c r="AB133" i="25"/>
  <c r="AB134" i="25"/>
  <c r="AB135" i="25"/>
  <c r="AB136" i="25"/>
  <c r="AB137" i="25"/>
  <c r="AB138" i="25"/>
  <c r="AB139" i="25"/>
  <c r="AB140" i="25"/>
  <c r="AB141" i="25"/>
  <c r="AB142" i="25"/>
  <c r="AB143" i="25"/>
  <c r="AB144" i="25"/>
  <c r="AB145" i="25"/>
  <c r="AB146" i="25"/>
  <c r="AB147" i="25"/>
  <c r="AB148" i="25"/>
  <c r="AB149" i="25"/>
  <c r="AB150" i="25"/>
  <c r="AB151" i="25"/>
  <c r="AB152" i="25"/>
  <c r="AB153" i="25"/>
  <c r="AB154" i="25"/>
  <c r="AB155" i="25"/>
  <c r="AB156" i="25"/>
  <c r="AB157" i="25"/>
  <c r="AB158" i="25"/>
  <c r="AB159" i="25"/>
  <c r="AB160" i="25"/>
  <c r="AB161" i="25"/>
  <c r="AB162" i="25"/>
  <c r="AB163" i="25"/>
  <c r="AB164" i="25"/>
  <c r="AB165" i="25"/>
  <c r="AB166" i="25"/>
  <c r="AB167" i="25"/>
  <c r="AB168" i="25"/>
  <c r="AB169" i="25"/>
  <c r="AB170" i="25"/>
  <c r="AB171" i="25"/>
  <c r="AB172" i="25"/>
  <c r="AB173" i="25"/>
  <c r="AB174" i="25"/>
  <c r="AB175" i="25"/>
  <c r="AB176" i="25"/>
  <c r="AB177" i="25"/>
  <c r="AB178" i="25"/>
  <c r="AB179" i="25"/>
  <c r="AB180" i="25"/>
  <c r="AB181" i="25"/>
  <c r="AB182" i="25"/>
  <c r="AB183" i="25"/>
  <c r="AB184" i="25"/>
  <c r="AB185" i="25"/>
  <c r="AB186" i="25"/>
  <c r="AB187" i="25"/>
  <c r="AB188" i="25"/>
  <c r="AB189" i="25"/>
  <c r="AB190" i="25"/>
  <c r="AB191" i="25"/>
  <c r="AB192" i="25"/>
  <c r="AB193" i="25"/>
  <c r="AB194" i="25"/>
  <c r="AB195" i="25"/>
  <c r="AB196" i="25"/>
  <c r="AB197" i="25"/>
  <c r="AB198" i="25"/>
  <c r="AB199" i="25"/>
  <c r="AB200" i="25"/>
  <c r="AB201" i="25"/>
  <c r="AB202" i="25"/>
  <c r="AB203" i="25"/>
  <c r="AB204" i="25"/>
  <c r="AB205" i="25"/>
  <c r="AB206" i="25"/>
  <c r="AB207" i="25"/>
  <c r="AB208" i="25"/>
  <c r="AB209" i="25"/>
  <c r="AB210" i="25"/>
  <c r="AB211" i="25"/>
  <c r="AB212" i="25"/>
  <c r="AB213" i="25"/>
  <c r="AB214" i="25"/>
  <c r="AB215" i="25"/>
  <c r="AB216" i="25"/>
  <c r="AB217" i="25"/>
  <c r="AB218" i="25"/>
  <c r="AB219" i="25"/>
  <c r="AB220" i="25"/>
  <c r="AB221" i="25"/>
  <c r="AB222" i="25"/>
  <c r="AB223" i="25"/>
  <c r="AB224" i="25"/>
  <c r="AB225" i="25"/>
  <c r="AB226" i="25"/>
  <c r="AB227" i="25"/>
  <c r="AB228" i="25"/>
  <c r="AB229" i="25"/>
  <c r="AB230" i="25"/>
  <c r="AB231" i="25"/>
  <c r="AB232" i="25"/>
  <c r="AB233" i="25"/>
  <c r="AB234" i="25"/>
  <c r="AB235" i="25"/>
  <c r="AB236" i="25"/>
  <c r="AB237" i="25"/>
  <c r="AB238" i="25"/>
  <c r="AB239" i="25"/>
  <c r="AB240" i="25"/>
  <c r="AB241" i="25"/>
  <c r="AB242" i="25"/>
  <c r="AB243" i="25"/>
  <c r="AB244" i="25"/>
  <c r="AB245" i="25"/>
  <c r="AB246" i="25"/>
  <c r="AB247" i="25"/>
  <c r="AB248" i="25"/>
  <c r="AB249" i="25"/>
  <c r="AB250" i="25"/>
  <c r="AB251" i="25"/>
  <c r="AB252" i="25"/>
  <c r="AB253" i="25"/>
  <c r="AB254" i="25"/>
  <c r="AB255" i="25"/>
  <c r="AB256" i="25"/>
  <c r="AB257" i="25"/>
  <c r="AB258" i="25"/>
  <c r="AB259" i="25"/>
  <c r="AB260" i="25"/>
  <c r="AB261" i="25"/>
  <c r="AB262" i="25"/>
  <c r="AB263" i="25"/>
  <c r="AB264" i="25"/>
  <c r="AB265" i="25"/>
  <c r="AB266" i="25"/>
  <c r="AB267" i="25"/>
  <c r="AB268" i="25"/>
  <c r="AB269" i="25"/>
  <c r="AB270" i="25"/>
  <c r="AB271" i="25"/>
  <c r="AB272" i="25"/>
  <c r="AB273" i="25"/>
  <c r="AB274" i="25"/>
  <c r="AB275" i="25"/>
  <c r="AB276" i="25"/>
  <c r="AB277" i="25"/>
  <c r="AB278" i="25"/>
  <c r="AB279" i="25"/>
  <c r="AB280" i="25"/>
  <c r="AB281" i="25"/>
  <c r="AB282" i="25"/>
  <c r="AB283" i="25"/>
  <c r="AB284" i="25"/>
  <c r="AB285" i="25"/>
  <c r="AB286" i="25"/>
  <c r="AB287" i="25"/>
  <c r="AB288" i="25"/>
  <c r="AB289" i="25"/>
  <c r="AB290" i="25"/>
  <c r="AB291" i="25"/>
  <c r="AB292" i="25"/>
  <c r="AB293" i="25"/>
  <c r="AB294" i="25"/>
  <c r="AB295" i="25"/>
  <c r="AB296" i="25"/>
  <c r="AB297" i="25"/>
  <c r="AB298" i="25"/>
  <c r="AB299" i="25"/>
  <c r="AB300" i="25"/>
  <c r="AB301" i="25"/>
  <c r="AB302" i="25"/>
  <c r="AB303" i="25"/>
  <c r="AB304" i="25"/>
  <c r="AB305" i="25"/>
  <c r="AB306" i="25"/>
  <c r="AB307" i="25"/>
  <c r="AB308" i="25"/>
  <c r="AB309" i="25"/>
  <c r="AB310" i="25"/>
  <c r="AB311" i="25"/>
  <c r="AB312" i="25"/>
  <c r="AB313" i="25"/>
  <c r="AB314" i="25"/>
  <c r="AB315" i="25"/>
  <c r="AB316" i="25"/>
  <c r="AB317" i="25"/>
  <c r="AB318" i="25"/>
  <c r="AB319" i="25"/>
  <c r="AB320" i="25"/>
  <c r="AB321" i="25"/>
  <c r="AB322" i="25"/>
  <c r="AB323" i="25"/>
  <c r="AB324" i="25"/>
  <c r="AB325" i="25"/>
  <c r="AB326" i="25"/>
  <c r="AB327" i="25"/>
  <c r="AB328" i="25"/>
  <c r="AB329" i="25"/>
  <c r="AB330" i="25"/>
  <c r="AB331" i="25"/>
  <c r="AB332" i="25"/>
  <c r="AB333" i="25"/>
  <c r="AB334" i="25"/>
  <c r="AB335" i="25"/>
  <c r="AB336" i="25"/>
  <c r="AB337" i="25"/>
  <c r="AB338" i="25"/>
  <c r="AB339" i="25"/>
  <c r="AB340" i="25"/>
  <c r="AB341" i="25"/>
  <c r="AB342" i="25"/>
  <c r="AB343" i="25"/>
  <c r="AB344" i="25"/>
  <c r="AB345" i="25"/>
  <c r="AB346" i="25"/>
  <c r="AB347" i="25"/>
  <c r="AB348" i="25"/>
  <c r="AB349" i="25"/>
  <c r="AB350" i="25"/>
  <c r="AB351" i="25"/>
  <c r="AB352" i="25"/>
  <c r="AB353" i="25"/>
  <c r="AB354" i="25"/>
  <c r="AB355" i="25"/>
  <c r="AB356" i="25"/>
  <c r="AB357" i="25"/>
  <c r="AB358" i="25"/>
  <c r="AB359" i="25"/>
  <c r="AB360" i="25"/>
  <c r="AB361" i="25"/>
  <c r="AB362" i="25"/>
  <c r="AB363" i="25"/>
  <c r="AB364" i="25"/>
  <c r="AB365" i="25"/>
  <c r="AB366" i="25"/>
  <c r="AB367" i="25"/>
  <c r="AB368" i="25"/>
  <c r="AB369" i="25"/>
  <c r="AB370" i="25"/>
  <c r="AB371" i="25"/>
  <c r="AB372" i="25"/>
  <c r="AB373" i="25"/>
  <c r="AB374" i="25"/>
  <c r="AB375" i="25"/>
  <c r="AB376" i="25"/>
  <c r="AB377" i="25"/>
  <c r="AB378" i="25"/>
  <c r="AB379" i="25"/>
  <c r="AB380" i="25"/>
  <c r="AB381" i="25"/>
  <c r="AB382" i="25"/>
  <c r="AB383" i="25"/>
  <c r="AB384" i="25"/>
  <c r="AB385" i="25"/>
  <c r="AB386" i="25"/>
  <c r="AB387" i="25"/>
  <c r="AB388" i="25"/>
  <c r="AB389" i="25"/>
  <c r="AB390" i="25"/>
  <c r="AB391" i="25"/>
  <c r="AB392" i="25"/>
  <c r="AB393" i="25"/>
  <c r="AB394" i="25"/>
  <c r="AB395" i="25"/>
  <c r="AB396" i="25"/>
  <c r="AB397" i="25"/>
  <c r="AB398" i="25"/>
  <c r="AB399" i="25"/>
  <c r="AB400" i="25"/>
  <c r="AB401" i="25"/>
  <c r="AB402" i="25"/>
  <c r="AB403" i="25"/>
  <c r="AB404" i="25"/>
  <c r="AB405" i="25"/>
  <c r="AB406" i="25"/>
  <c r="AB407" i="25"/>
  <c r="AB408" i="25"/>
  <c r="AB409" i="25"/>
  <c r="AB410" i="25"/>
  <c r="AB411" i="25"/>
  <c r="AB412" i="25"/>
  <c r="AB413" i="25"/>
  <c r="AB414" i="25"/>
  <c r="AB415" i="25"/>
  <c r="AB416" i="25"/>
  <c r="AB417" i="25"/>
  <c r="AB418" i="25"/>
  <c r="AB419" i="25"/>
  <c r="AB420" i="25"/>
  <c r="AB421" i="25"/>
  <c r="AB422" i="25"/>
  <c r="AB423" i="25"/>
  <c r="AB424" i="25"/>
  <c r="AB425" i="25"/>
  <c r="AB426" i="25"/>
  <c r="AB427" i="25"/>
  <c r="AB428" i="25"/>
  <c r="AB429" i="25"/>
  <c r="AB430" i="25"/>
  <c r="AB431" i="25"/>
  <c r="AB432" i="25"/>
  <c r="AB433" i="25"/>
  <c r="AB434" i="25"/>
  <c r="AB435" i="25"/>
  <c r="AB436" i="25"/>
  <c r="AB437" i="25"/>
  <c r="AB438" i="25"/>
  <c r="AB439" i="25"/>
  <c r="AB440" i="25"/>
  <c r="AB441" i="25"/>
  <c r="AB442" i="25"/>
  <c r="AB443" i="25"/>
  <c r="AB444" i="25"/>
  <c r="AB445" i="25"/>
  <c r="AB446" i="25"/>
  <c r="AB447" i="25"/>
  <c r="AB448" i="25"/>
  <c r="AB449" i="25"/>
  <c r="AB450" i="25"/>
  <c r="AB451" i="25"/>
  <c r="AB452" i="25"/>
  <c r="AB453" i="25"/>
  <c r="AB454" i="25"/>
  <c r="AB455" i="25"/>
  <c r="AB456" i="25"/>
  <c r="AB457" i="25"/>
  <c r="AB458" i="25"/>
  <c r="AB459" i="25"/>
  <c r="AB460" i="25"/>
  <c r="AB461" i="25"/>
  <c r="AB462" i="25"/>
  <c r="AB463" i="25"/>
  <c r="AB464" i="25"/>
  <c r="AB465" i="25"/>
  <c r="AB466" i="25"/>
  <c r="AB467" i="25"/>
  <c r="AB468" i="25"/>
  <c r="AB469" i="25"/>
  <c r="AB470" i="25"/>
  <c r="AB471" i="25"/>
  <c r="AB472" i="25"/>
  <c r="AB473" i="25"/>
  <c r="AB474" i="25"/>
  <c r="AB475" i="25"/>
  <c r="AB476" i="25"/>
  <c r="AB477" i="25"/>
  <c r="AB478" i="25"/>
  <c r="AB479" i="25"/>
  <c r="AB480" i="25"/>
  <c r="AB481" i="25"/>
  <c r="AB482" i="25"/>
  <c r="AB483" i="25"/>
  <c r="AB484" i="25"/>
  <c r="AB485" i="25"/>
  <c r="AB486" i="25"/>
  <c r="AB487" i="25"/>
  <c r="AB488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6" i="25"/>
  <c r="AB57" i="25"/>
  <c r="AB58" i="25"/>
  <c r="AB59" i="25"/>
  <c r="AB60" i="25"/>
  <c r="AB61" i="25"/>
  <c r="AB62" i="25"/>
  <c r="AB63" i="25"/>
  <c r="AB64" i="25"/>
  <c r="AB65" i="25"/>
  <c r="AB66" i="25"/>
  <c r="AB67" i="25"/>
  <c r="AB68" i="25"/>
  <c r="AB69" i="25"/>
  <c r="AB70" i="25"/>
  <c r="AB71" i="25"/>
  <c r="AB72" i="25"/>
  <c r="AB73" i="25"/>
  <c r="AB74" i="25"/>
  <c r="AB75" i="25"/>
  <c r="AB76" i="25"/>
  <c r="AB77" i="25"/>
  <c r="AB78" i="25"/>
  <c r="AB79" i="25"/>
  <c r="AB80" i="25"/>
  <c r="AB81" i="25"/>
  <c r="AB82" i="25"/>
  <c r="AB83" i="25"/>
  <c r="AB84" i="25"/>
  <c r="AB85" i="25"/>
  <c r="AB86" i="25"/>
  <c r="AB87" i="25"/>
  <c r="AB88" i="25"/>
  <c r="AB89" i="25"/>
  <c r="AB90" i="25"/>
  <c r="AB91" i="25"/>
  <c r="AB92" i="25"/>
  <c r="AB93" i="25"/>
  <c r="AB94" i="25"/>
  <c r="AB95" i="25"/>
  <c r="AB96" i="25"/>
  <c r="AB97" i="25"/>
  <c r="AB15" i="25"/>
  <c r="AB20" i="25"/>
  <c r="AB21" i="25"/>
  <c r="AB22" i="25"/>
  <c r="AB23" i="25"/>
  <c r="Y480" i="25"/>
  <c r="Y481" i="25"/>
  <c r="Y482" i="25"/>
  <c r="Y483" i="25"/>
  <c r="Y484" i="25"/>
  <c r="Y485" i="25"/>
  <c r="Y486" i="25"/>
  <c r="Y487" i="25"/>
  <c r="Y488" i="25"/>
  <c r="Y41" i="25"/>
  <c r="Y42" i="25"/>
  <c r="Y43" i="25"/>
  <c r="Y44" i="25"/>
  <c r="Y45" i="25"/>
  <c r="Y46" i="25"/>
  <c r="Y47" i="25"/>
  <c r="Y48" i="25"/>
  <c r="Y49" i="25"/>
  <c r="Y50" i="25"/>
  <c r="Y51" i="25"/>
  <c r="Y52" i="25"/>
  <c r="Y53" i="25"/>
  <c r="Y54" i="25"/>
  <c r="Y55" i="25"/>
  <c r="Y56" i="25"/>
  <c r="Y57" i="25"/>
  <c r="Y58" i="25"/>
  <c r="Y59" i="25"/>
  <c r="Y60" i="25"/>
  <c r="Y61" i="25"/>
  <c r="Y62" i="25"/>
  <c r="Y63" i="25"/>
  <c r="Y64" i="25"/>
  <c r="Y65" i="25"/>
  <c r="Y66" i="25"/>
  <c r="Y67" i="25"/>
  <c r="Y68" i="25"/>
  <c r="Y69" i="25"/>
  <c r="Y70" i="25"/>
  <c r="Y71" i="25"/>
  <c r="Y72" i="25"/>
  <c r="Y73" i="25"/>
  <c r="Y74" i="25"/>
  <c r="Y75" i="25"/>
  <c r="Y76" i="25"/>
  <c r="Y77" i="25"/>
  <c r="Y78" i="25"/>
  <c r="Y79" i="25"/>
  <c r="Y80" i="25"/>
  <c r="Y81" i="25"/>
  <c r="Y82" i="25"/>
  <c r="Y83" i="25"/>
  <c r="Y84" i="25"/>
  <c r="Y85" i="25"/>
  <c r="Y86" i="25"/>
  <c r="Y87" i="25"/>
  <c r="Y88" i="25"/>
  <c r="Y89" i="25"/>
  <c r="Y90" i="25"/>
  <c r="Y91" i="25"/>
  <c r="Y92" i="25"/>
  <c r="Y93" i="25"/>
  <c r="Y94" i="25"/>
  <c r="Y95" i="25"/>
  <c r="Y96" i="25"/>
  <c r="Y97" i="25"/>
  <c r="Y98" i="25"/>
  <c r="Y99" i="25"/>
  <c r="Y100" i="25"/>
  <c r="Y101" i="25"/>
  <c r="Y102" i="25"/>
  <c r="Y103" i="25"/>
  <c r="Y104" i="25"/>
  <c r="Y105" i="25"/>
  <c r="Y106" i="25"/>
  <c r="Y107" i="25"/>
  <c r="Y108" i="25"/>
  <c r="Y109" i="25"/>
  <c r="Y110" i="25"/>
  <c r="Y111" i="25"/>
  <c r="Y112" i="25"/>
  <c r="Y113" i="25"/>
  <c r="Y114" i="25"/>
  <c r="Y115" i="25"/>
  <c r="Y116" i="25"/>
  <c r="Y117" i="25"/>
  <c r="Y118" i="25"/>
  <c r="Y119" i="25"/>
  <c r="Y120" i="25"/>
  <c r="Y121" i="25"/>
  <c r="Y122" i="25"/>
  <c r="Y123" i="25"/>
  <c r="Y124" i="25"/>
  <c r="Y125" i="25"/>
  <c r="Y126" i="25"/>
  <c r="Y127" i="25"/>
  <c r="Y128" i="25"/>
  <c r="Y129" i="25"/>
  <c r="Y130" i="25"/>
  <c r="Y131" i="25"/>
  <c r="Y132" i="25"/>
  <c r="Y133" i="25"/>
  <c r="Y134" i="25"/>
  <c r="Y135" i="25"/>
  <c r="Y136" i="25"/>
  <c r="Y137" i="25"/>
  <c r="Y138" i="25"/>
  <c r="Y139" i="25"/>
  <c r="Y140" i="25"/>
  <c r="Y141" i="25"/>
  <c r="Y142" i="25"/>
  <c r="Y143" i="25"/>
  <c r="Y144" i="25"/>
  <c r="Y145" i="25"/>
  <c r="Y146" i="25"/>
  <c r="Y147" i="25"/>
  <c r="Y148" i="25"/>
  <c r="Y149" i="25"/>
  <c r="Y150" i="25"/>
  <c r="Y151" i="25"/>
  <c r="Y152" i="25"/>
  <c r="Y153" i="25"/>
  <c r="Y154" i="25"/>
  <c r="Y155" i="25"/>
  <c r="Y156" i="25"/>
  <c r="Y157" i="25"/>
  <c r="Y158" i="25"/>
  <c r="Y159" i="25"/>
  <c r="Y160" i="25"/>
  <c r="Y161" i="25"/>
  <c r="Y162" i="25"/>
  <c r="Y163" i="25"/>
  <c r="Y164" i="25"/>
  <c r="Y165" i="25"/>
  <c r="Y166" i="25"/>
  <c r="Y167" i="25"/>
  <c r="Y168" i="25"/>
  <c r="Y169" i="25"/>
  <c r="Y170" i="25"/>
  <c r="Y171" i="25"/>
  <c r="Y172" i="25"/>
  <c r="Y173" i="25"/>
  <c r="Y174" i="25"/>
  <c r="Y175" i="25"/>
  <c r="Y176" i="25"/>
  <c r="Y177" i="25"/>
  <c r="Y178" i="25"/>
  <c r="Y179" i="25"/>
  <c r="Y180" i="25"/>
  <c r="Y181" i="25"/>
  <c r="Y182" i="25"/>
  <c r="Y183" i="25"/>
  <c r="Y184" i="25"/>
  <c r="Y185" i="25"/>
  <c r="Y186" i="25"/>
  <c r="Y187" i="25"/>
  <c r="Y188" i="25"/>
  <c r="Y189" i="25"/>
  <c r="Y190" i="25"/>
  <c r="Y191" i="25"/>
  <c r="Y192" i="25"/>
  <c r="Y193" i="25"/>
  <c r="Y194" i="25"/>
  <c r="Y195" i="25"/>
  <c r="Y196" i="25"/>
  <c r="Y197" i="25"/>
  <c r="Y198" i="25"/>
  <c r="Y199" i="25"/>
  <c r="Y200" i="25"/>
  <c r="Y201" i="25"/>
  <c r="Y202" i="25"/>
  <c r="Y203" i="25"/>
  <c r="Y204" i="25"/>
  <c r="Y205" i="25"/>
  <c r="Y206" i="25"/>
  <c r="Y207" i="25"/>
  <c r="Y208" i="25"/>
  <c r="Y209" i="25"/>
  <c r="Y210" i="25"/>
  <c r="Y211" i="25"/>
  <c r="Y212" i="25"/>
  <c r="Y213" i="25"/>
  <c r="Y214" i="25"/>
  <c r="Y215" i="25"/>
  <c r="Y216" i="25"/>
  <c r="Y217" i="25"/>
  <c r="Y218" i="25"/>
  <c r="Y219" i="25"/>
  <c r="Y220" i="25"/>
  <c r="Y221" i="25"/>
  <c r="Y222" i="25"/>
  <c r="Y223" i="25"/>
  <c r="Y224" i="25"/>
  <c r="Y225" i="25"/>
  <c r="Y226" i="25"/>
  <c r="Y227" i="25"/>
  <c r="Y228" i="25"/>
  <c r="Y229" i="25"/>
  <c r="Y230" i="25"/>
  <c r="Y231" i="25"/>
  <c r="Y232" i="25"/>
  <c r="Y233" i="25"/>
  <c r="Y234" i="25"/>
  <c r="Y235" i="25"/>
  <c r="Y236" i="25"/>
  <c r="Y237" i="25"/>
  <c r="Y238" i="25"/>
  <c r="Y239" i="25"/>
  <c r="Y240" i="25"/>
  <c r="Y241" i="25"/>
  <c r="Y242" i="25"/>
  <c r="Y243" i="25"/>
  <c r="Y244" i="25"/>
  <c r="Y245" i="25"/>
  <c r="Y246" i="25"/>
  <c r="Y247" i="25"/>
  <c r="Y248" i="25"/>
  <c r="Y249" i="25"/>
  <c r="Y250" i="25"/>
  <c r="Y251" i="25"/>
  <c r="Y252" i="25"/>
  <c r="Y253" i="25"/>
  <c r="Y254" i="25"/>
  <c r="Y255" i="25"/>
  <c r="Y256" i="25"/>
  <c r="Y257" i="25"/>
  <c r="Y258" i="25"/>
  <c r="Y259" i="25"/>
  <c r="Y260" i="25"/>
  <c r="Y261" i="25"/>
  <c r="Y262" i="25"/>
  <c r="Y263" i="25"/>
  <c r="Y264" i="25"/>
  <c r="Y265" i="25"/>
  <c r="Y266" i="25"/>
  <c r="Y267" i="25"/>
  <c r="Y268" i="25"/>
  <c r="Y269" i="25"/>
  <c r="Y270" i="25"/>
  <c r="Y271" i="25"/>
  <c r="Y272" i="25"/>
  <c r="Y273" i="25"/>
  <c r="Y274" i="25"/>
  <c r="Y275" i="25"/>
  <c r="Y276" i="25"/>
  <c r="Y277" i="25"/>
  <c r="Y278" i="25"/>
  <c r="Y279" i="25"/>
  <c r="Y280" i="25"/>
  <c r="Y281" i="25"/>
  <c r="Y282" i="25"/>
  <c r="Y283" i="25"/>
  <c r="Y284" i="25"/>
  <c r="Y285" i="25"/>
  <c r="Y286" i="25"/>
  <c r="Y287" i="25"/>
  <c r="Y288" i="25"/>
  <c r="Y289" i="25"/>
  <c r="Y290" i="25"/>
  <c r="Y291" i="25"/>
  <c r="Y292" i="25"/>
  <c r="Y293" i="25"/>
  <c r="Y294" i="25"/>
  <c r="Y295" i="25"/>
  <c r="Y296" i="25"/>
  <c r="Y297" i="25"/>
  <c r="Y298" i="25"/>
  <c r="Y299" i="25"/>
  <c r="Y300" i="25"/>
  <c r="Y301" i="25"/>
  <c r="Y302" i="25"/>
  <c r="Y303" i="25"/>
  <c r="Y304" i="25"/>
  <c r="Y305" i="25"/>
  <c r="Y306" i="25"/>
  <c r="Y307" i="25"/>
  <c r="Y308" i="25"/>
  <c r="Y309" i="25"/>
  <c r="Y310" i="25"/>
  <c r="Y311" i="25"/>
  <c r="Y312" i="25"/>
  <c r="Y313" i="25"/>
  <c r="Y314" i="25"/>
  <c r="Y315" i="25"/>
  <c r="Y316" i="25"/>
  <c r="Y317" i="25"/>
  <c r="Y318" i="25"/>
  <c r="Y319" i="25"/>
  <c r="Y320" i="25"/>
  <c r="Y321" i="25"/>
  <c r="Y322" i="25"/>
  <c r="Y323" i="25"/>
  <c r="Y324" i="25"/>
  <c r="Y325" i="25"/>
  <c r="Y326" i="25"/>
  <c r="Y327" i="25"/>
  <c r="Y328" i="25"/>
  <c r="Y329" i="25"/>
  <c r="Y330" i="25"/>
  <c r="Y331" i="25"/>
  <c r="Y332" i="25"/>
  <c r="Y333" i="25"/>
  <c r="Y334" i="25"/>
  <c r="Y335" i="25"/>
  <c r="Y336" i="25"/>
  <c r="Y337" i="25"/>
  <c r="Y338" i="25"/>
  <c r="Y339" i="25"/>
  <c r="Y340" i="25"/>
  <c r="Y341" i="25"/>
  <c r="Y342" i="25"/>
  <c r="Y343" i="25"/>
  <c r="Y344" i="25"/>
  <c r="Y345" i="25"/>
  <c r="Y346" i="25"/>
  <c r="Y347" i="25"/>
  <c r="Y348" i="25"/>
  <c r="Y349" i="25"/>
  <c r="Y350" i="25"/>
  <c r="Y351" i="25"/>
  <c r="Y352" i="25"/>
  <c r="Y353" i="25"/>
  <c r="Y354" i="25"/>
  <c r="Y355" i="25"/>
  <c r="Y356" i="25"/>
  <c r="Y357" i="25"/>
  <c r="Y358" i="25"/>
  <c r="Y359" i="25"/>
  <c r="Y360" i="25"/>
  <c r="Y361" i="25"/>
  <c r="Y362" i="25"/>
  <c r="Y363" i="25"/>
  <c r="Y364" i="25"/>
  <c r="Y365" i="25"/>
  <c r="Y366" i="25"/>
  <c r="Y367" i="25"/>
  <c r="Y368" i="25"/>
  <c r="Y369" i="25"/>
  <c r="Y370" i="25"/>
  <c r="Y371" i="25"/>
  <c r="Y372" i="25"/>
  <c r="Y373" i="25"/>
  <c r="Y374" i="25"/>
  <c r="Y375" i="25"/>
  <c r="Y376" i="25"/>
  <c r="Y377" i="25"/>
  <c r="Y378" i="25"/>
  <c r="Y379" i="25"/>
  <c r="Y380" i="25"/>
  <c r="Y381" i="25"/>
  <c r="Y382" i="25"/>
  <c r="Y383" i="25"/>
  <c r="Y384" i="25"/>
  <c r="Y385" i="25"/>
  <c r="Y386" i="25"/>
  <c r="Y387" i="25"/>
  <c r="Y388" i="25"/>
  <c r="Y389" i="25"/>
  <c r="Y390" i="25"/>
  <c r="Y391" i="25"/>
  <c r="Y392" i="25"/>
  <c r="Y393" i="25"/>
  <c r="Y394" i="25"/>
  <c r="Y395" i="25"/>
  <c r="Y396" i="25"/>
  <c r="Y397" i="25"/>
  <c r="Y398" i="25"/>
  <c r="Y399" i="25"/>
  <c r="Y400" i="25"/>
  <c r="Y401" i="25"/>
  <c r="Y402" i="25"/>
  <c r="Y403" i="25"/>
  <c r="Y404" i="25"/>
  <c r="Y405" i="25"/>
  <c r="Y406" i="25"/>
  <c r="Y407" i="25"/>
  <c r="Y408" i="25"/>
  <c r="Y409" i="25"/>
  <c r="Y410" i="25"/>
  <c r="Y411" i="25"/>
  <c r="Y412" i="25"/>
  <c r="Y413" i="25"/>
  <c r="Y414" i="25"/>
  <c r="Y415" i="25"/>
  <c r="Y416" i="25"/>
  <c r="Y417" i="25"/>
  <c r="Y418" i="25"/>
  <c r="Y419" i="25"/>
  <c r="Y420" i="25"/>
  <c r="Y421" i="25"/>
  <c r="Y422" i="25"/>
  <c r="Y423" i="25"/>
  <c r="Y424" i="25"/>
  <c r="Y425" i="25"/>
  <c r="Y426" i="25"/>
  <c r="Y427" i="25"/>
  <c r="Y428" i="25"/>
  <c r="Y429" i="25"/>
  <c r="Y430" i="25"/>
  <c r="Y431" i="25"/>
  <c r="Y432" i="25"/>
  <c r="Y433" i="25"/>
  <c r="Y434" i="25"/>
  <c r="Y435" i="25"/>
  <c r="Y436" i="25"/>
  <c r="Y437" i="25"/>
  <c r="Y438" i="25"/>
  <c r="Y439" i="25"/>
  <c r="Y440" i="25"/>
  <c r="Y441" i="25"/>
  <c r="Y442" i="25"/>
  <c r="Y443" i="25"/>
  <c r="Y444" i="25"/>
  <c r="Y445" i="25"/>
  <c r="Y446" i="25"/>
  <c r="Y447" i="25"/>
  <c r="Y448" i="25"/>
  <c r="Y449" i="25"/>
  <c r="Y450" i="25"/>
  <c r="Y451" i="25"/>
  <c r="Y452" i="25"/>
  <c r="Y453" i="25"/>
  <c r="Y454" i="25"/>
  <c r="Y455" i="25"/>
  <c r="Y456" i="25"/>
  <c r="Y457" i="25"/>
  <c r="Y458" i="25"/>
  <c r="Y459" i="25"/>
  <c r="Y460" i="25"/>
  <c r="Y461" i="25"/>
  <c r="Y462" i="25"/>
  <c r="Y463" i="25"/>
  <c r="Y464" i="25"/>
  <c r="Y465" i="25"/>
  <c r="Y466" i="25"/>
  <c r="Y467" i="25"/>
  <c r="Y468" i="25"/>
  <c r="Y469" i="25"/>
  <c r="Y470" i="25"/>
  <c r="Y471" i="25"/>
  <c r="Y472" i="25"/>
  <c r="Y473" i="25"/>
  <c r="Y474" i="25"/>
  <c r="Y475" i="25"/>
  <c r="Y476" i="25"/>
  <c r="Y477" i="25"/>
  <c r="Y478" i="25"/>
  <c r="Y479" i="25"/>
  <c r="Y4" i="25"/>
  <c r="Y5" i="25"/>
  <c r="Y6" i="25"/>
  <c r="Y7" i="25"/>
  <c r="Y8" i="25"/>
  <c r="Y9" i="25"/>
  <c r="Y10" i="25"/>
  <c r="Y11" i="25"/>
  <c r="Y12" i="25"/>
  <c r="Y13" i="25"/>
  <c r="Y14" i="25"/>
  <c r="Y15" i="25"/>
  <c r="Y16" i="25"/>
  <c r="Y17" i="25"/>
  <c r="Y18" i="25"/>
  <c r="Y19" i="25"/>
  <c r="Y20" i="25"/>
  <c r="Y21" i="25"/>
  <c r="Y22" i="25"/>
  <c r="Y23" i="25"/>
  <c r="Y24" i="25"/>
  <c r="Y25" i="25"/>
  <c r="Y26" i="25"/>
  <c r="Y27" i="25"/>
  <c r="Y28" i="25"/>
  <c r="Y29" i="25"/>
  <c r="Y30" i="25"/>
  <c r="Y31" i="25"/>
  <c r="Y32" i="25"/>
  <c r="Y33" i="25"/>
  <c r="Y34" i="25"/>
  <c r="Y35" i="25"/>
  <c r="Y36" i="25"/>
  <c r="Y37" i="25"/>
  <c r="Y38" i="25"/>
  <c r="Y39" i="25"/>
  <c r="Y40" i="25"/>
  <c r="Y3" i="25"/>
  <c r="D3" i="25"/>
  <c r="E3" i="25"/>
  <c r="O3" i="25"/>
  <c r="P3" i="25"/>
  <c r="X3" i="25"/>
  <c r="Z3" i="25"/>
  <c r="D4" i="25"/>
  <c r="O4" i="25"/>
  <c r="P4" i="25" s="1"/>
  <c r="D5" i="25"/>
  <c r="O5" i="25"/>
  <c r="P5" i="25" s="1"/>
  <c r="D6" i="25"/>
  <c r="E6" i="25"/>
  <c r="O6" i="25"/>
  <c r="P6" i="25" s="1"/>
  <c r="X6" i="25"/>
  <c r="Z6" i="25" s="1"/>
  <c r="AB6" i="25" s="1"/>
  <c r="D7" i="25"/>
  <c r="E7" i="25"/>
  <c r="O7" i="25"/>
  <c r="P7" i="25"/>
  <c r="AB7" i="25" s="1"/>
  <c r="X7" i="25"/>
  <c r="Z7" i="25" s="1"/>
  <c r="D8" i="25"/>
  <c r="E8" i="25"/>
  <c r="O8" i="25"/>
  <c r="P8" i="25" s="1"/>
  <c r="X8" i="25"/>
  <c r="Z8" i="25" s="1"/>
  <c r="D9" i="25"/>
  <c r="E9" i="25"/>
  <c r="O9" i="25"/>
  <c r="P9" i="25" s="1"/>
  <c r="X9" i="25"/>
  <c r="Z9" i="25" s="1"/>
  <c r="D10" i="25"/>
  <c r="E10" i="25"/>
  <c r="O10" i="25"/>
  <c r="P10" i="25" s="1"/>
  <c r="X10" i="25"/>
  <c r="Z10" i="25" s="1"/>
  <c r="D11" i="25"/>
  <c r="E11" i="25"/>
  <c r="O11" i="25"/>
  <c r="P11" i="25" s="1"/>
  <c r="X11" i="25"/>
  <c r="Z11" i="25" s="1"/>
  <c r="D12" i="25"/>
  <c r="E12" i="25"/>
  <c r="O12" i="25"/>
  <c r="P12" i="25" s="1"/>
  <c r="X12" i="25"/>
  <c r="Z12" i="25" s="1"/>
  <c r="D13" i="25"/>
  <c r="E13" i="25"/>
  <c r="O13" i="25"/>
  <c r="P13" i="25" s="1"/>
  <c r="X13" i="25"/>
  <c r="Z13" i="25"/>
  <c r="D14" i="25"/>
  <c r="E14" i="25"/>
  <c r="O14" i="25"/>
  <c r="P14" i="25" s="1"/>
  <c r="X14" i="25"/>
  <c r="Z14" i="25" s="1"/>
  <c r="AB14" i="25" s="1"/>
  <c r="D15" i="25"/>
  <c r="O15" i="25"/>
  <c r="P15" i="25" s="1"/>
  <c r="D16" i="25"/>
  <c r="E16" i="25"/>
  <c r="O16" i="25"/>
  <c r="P16" i="25"/>
  <c r="X16" i="25"/>
  <c r="Z16" i="25" s="1"/>
  <c r="D17" i="25"/>
  <c r="E17" i="25"/>
  <c r="O17" i="25"/>
  <c r="P17" i="25" s="1"/>
  <c r="X17" i="25"/>
  <c r="Z17" i="25" s="1"/>
  <c r="D18" i="25"/>
  <c r="E18" i="25"/>
  <c r="O18" i="25"/>
  <c r="P18" i="25" s="1"/>
  <c r="X18" i="25"/>
  <c r="Z18" i="25" s="1"/>
  <c r="D19" i="25"/>
  <c r="E19" i="25"/>
  <c r="O19" i="25"/>
  <c r="P19" i="25" s="1"/>
  <c r="X19" i="25"/>
  <c r="Z19" i="25" s="1"/>
  <c r="D20" i="25"/>
  <c r="O20" i="25"/>
  <c r="P20" i="25" s="1"/>
  <c r="D21" i="25"/>
  <c r="O21" i="25"/>
  <c r="P21" i="25" s="1"/>
  <c r="D22" i="25"/>
  <c r="O22" i="25"/>
  <c r="P22" i="25" s="1"/>
  <c r="D23" i="25"/>
  <c r="O23" i="25"/>
  <c r="P23" i="25" s="1"/>
  <c r="D24" i="25"/>
  <c r="E24" i="25"/>
  <c r="O24" i="25"/>
  <c r="P24" i="25" s="1"/>
  <c r="X24" i="25"/>
  <c r="Z24" i="25"/>
  <c r="D25" i="25"/>
  <c r="O25" i="25"/>
  <c r="P25" i="25" s="1"/>
  <c r="D26" i="25"/>
  <c r="O26" i="25"/>
  <c r="P26" i="25" s="1"/>
  <c r="D27" i="25"/>
  <c r="E27" i="25"/>
  <c r="O27" i="25"/>
  <c r="P27" i="25" s="1"/>
  <c r="X27" i="25"/>
  <c r="Z27" i="25" s="1"/>
  <c r="D28" i="25"/>
  <c r="E28" i="25"/>
  <c r="O28" i="25"/>
  <c r="P28" i="25" s="1"/>
  <c r="X28" i="25"/>
  <c r="Z28" i="25"/>
  <c r="D29" i="25"/>
  <c r="O29" i="25"/>
  <c r="P29" i="25" s="1"/>
  <c r="D30" i="25"/>
  <c r="O30" i="25"/>
  <c r="P30" i="25" s="1"/>
  <c r="D31" i="25"/>
  <c r="E31" i="25"/>
  <c r="O31" i="25"/>
  <c r="P31" i="25" s="1"/>
  <c r="X31" i="25"/>
  <c r="Z31" i="25" s="1"/>
  <c r="D32" i="25"/>
  <c r="E32" i="25"/>
  <c r="O32" i="25"/>
  <c r="P32" i="25" s="1"/>
  <c r="X32" i="25"/>
  <c r="Z32" i="25"/>
  <c r="D33" i="25"/>
  <c r="E33" i="25"/>
  <c r="O33" i="25"/>
  <c r="P33" i="25"/>
  <c r="X33" i="25"/>
  <c r="Z33" i="25" s="1"/>
  <c r="D34" i="25"/>
  <c r="E34" i="25"/>
  <c r="O34" i="25"/>
  <c r="P34" i="25" s="1"/>
  <c r="X34" i="25"/>
  <c r="Z34" i="25" s="1"/>
  <c r="D35" i="25"/>
  <c r="O35" i="25"/>
  <c r="P35" i="25" s="1"/>
  <c r="D36" i="25"/>
  <c r="E36" i="25"/>
  <c r="O36" i="25"/>
  <c r="P36" i="25"/>
  <c r="X36" i="25"/>
  <c r="Z36" i="25" s="1"/>
  <c r="D37" i="25"/>
  <c r="E37" i="25"/>
  <c r="D38" i="25"/>
  <c r="E38" i="25"/>
  <c r="O38" i="25"/>
  <c r="P38" i="25" s="1"/>
  <c r="D39" i="25"/>
  <c r="E39" i="25"/>
  <c r="O39" i="25"/>
  <c r="P39" i="25" s="1"/>
  <c r="X39" i="25"/>
  <c r="Z39" i="25" s="1"/>
  <c r="D40" i="25"/>
  <c r="E40" i="25"/>
  <c r="O40" i="25"/>
  <c r="P40" i="25" s="1"/>
  <c r="X40" i="25"/>
  <c r="Z40" i="25" s="1"/>
  <c r="D41" i="25"/>
  <c r="E41" i="25"/>
  <c r="O41" i="25"/>
  <c r="P41" i="25" s="1"/>
  <c r="X41" i="25"/>
  <c r="Z41" i="25"/>
  <c r="D42" i="25"/>
  <c r="E42" i="25"/>
  <c r="O42" i="25"/>
  <c r="P42" i="25"/>
  <c r="X42" i="25"/>
  <c r="Z42" i="25" s="1"/>
  <c r="D43" i="25"/>
  <c r="E43" i="25"/>
  <c r="O43" i="25"/>
  <c r="P43" i="25" s="1"/>
  <c r="X43" i="25"/>
  <c r="Z43" i="25" s="1"/>
  <c r="D44" i="25"/>
  <c r="E44" i="25"/>
  <c r="O44" i="25"/>
  <c r="P44" i="25" s="1"/>
  <c r="X44" i="25"/>
  <c r="Z44" i="25" s="1"/>
  <c r="D45" i="25"/>
  <c r="E45" i="25"/>
  <c r="O45" i="25"/>
  <c r="P45" i="25" s="1"/>
  <c r="X45" i="25"/>
  <c r="Z45" i="25"/>
  <c r="D46" i="25"/>
  <c r="E46" i="25"/>
  <c r="O46" i="25"/>
  <c r="P46" i="25"/>
  <c r="X46" i="25"/>
  <c r="Z46" i="25" s="1"/>
  <c r="D47" i="25"/>
  <c r="E47" i="25"/>
  <c r="O47" i="25"/>
  <c r="P47" i="25" s="1"/>
  <c r="X47" i="25"/>
  <c r="Z47" i="25" s="1"/>
  <c r="D48" i="25"/>
  <c r="E48" i="25"/>
  <c r="O48" i="25"/>
  <c r="P48" i="25" s="1"/>
  <c r="X48" i="25"/>
  <c r="Z48" i="25"/>
  <c r="D49" i="25"/>
  <c r="O49" i="25"/>
  <c r="P49" i="25" s="1"/>
  <c r="D50" i="25"/>
  <c r="E50" i="25"/>
  <c r="O50" i="25"/>
  <c r="P50" i="25" s="1"/>
  <c r="X50" i="25"/>
  <c r="Z50" i="25" s="1"/>
  <c r="D51" i="25"/>
  <c r="O51" i="25"/>
  <c r="P51" i="25" s="1"/>
  <c r="D52" i="25"/>
  <c r="E52" i="25"/>
  <c r="O52" i="25"/>
  <c r="P52" i="25" s="1"/>
  <c r="X52" i="25"/>
  <c r="Z52" i="25" s="1"/>
  <c r="D53" i="25"/>
  <c r="E53" i="25"/>
  <c r="O53" i="25"/>
  <c r="P53" i="25" s="1"/>
  <c r="X53" i="25"/>
  <c r="Z53" i="25" s="1"/>
  <c r="D54" i="25"/>
  <c r="E54" i="25"/>
  <c r="O54" i="25"/>
  <c r="P54" i="25" s="1"/>
  <c r="X54" i="25"/>
  <c r="Z54" i="25" s="1"/>
  <c r="D55" i="25"/>
  <c r="E55" i="25"/>
  <c r="O55" i="25"/>
  <c r="P55" i="25" s="1"/>
  <c r="X55" i="25"/>
  <c r="Z55" i="25"/>
  <c r="D56" i="25"/>
  <c r="E56" i="25"/>
  <c r="O56" i="25"/>
  <c r="P56" i="25" s="1"/>
  <c r="X56" i="25"/>
  <c r="Z56" i="25" s="1"/>
  <c r="D57" i="25"/>
  <c r="E57" i="25"/>
  <c r="O57" i="25"/>
  <c r="P57" i="25"/>
  <c r="X57" i="25"/>
  <c r="Z57" i="25" s="1"/>
  <c r="D58" i="25"/>
  <c r="E58" i="25"/>
  <c r="O58" i="25"/>
  <c r="P58" i="25" s="1"/>
  <c r="X58" i="25"/>
  <c r="Z58" i="25" s="1"/>
  <c r="D59" i="25"/>
  <c r="O59" i="25"/>
  <c r="P59" i="25" s="1"/>
  <c r="D60" i="25"/>
  <c r="E60" i="25"/>
  <c r="O60" i="25"/>
  <c r="P60" i="25"/>
  <c r="X60" i="25"/>
  <c r="Z60" i="25" s="1"/>
  <c r="D61" i="25"/>
  <c r="E61" i="25"/>
  <c r="O61" i="25"/>
  <c r="P61" i="25" s="1"/>
  <c r="X61" i="25"/>
  <c r="Z61" i="25" s="1"/>
  <c r="D62" i="25"/>
  <c r="E62" i="25"/>
  <c r="O62" i="25"/>
  <c r="P62" i="25"/>
  <c r="X62" i="25"/>
  <c r="Z62" i="25"/>
  <c r="D63" i="25"/>
  <c r="E63" i="25"/>
  <c r="O63" i="25"/>
  <c r="P63" i="25" s="1"/>
  <c r="X63" i="25"/>
  <c r="Z63" i="25" s="1"/>
  <c r="D64" i="25"/>
  <c r="E64" i="25"/>
  <c r="O64" i="25"/>
  <c r="P64" i="25" s="1"/>
  <c r="X64" i="25"/>
  <c r="Z64" i="25" s="1"/>
  <c r="D65" i="25"/>
  <c r="E65" i="25"/>
  <c r="O65" i="25"/>
  <c r="P65" i="25" s="1"/>
  <c r="X65" i="25"/>
  <c r="Z65" i="25" s="1"/>
  <c r="D66" i="25"/>
  <c r="E66" i="25"/>
  <c r="O66" i="25"/>
  <c r="P66" i="25" s="1"/>
  <c r="X66" i="25"/>
  <c r="Z66" i="25" s="1"/>
  <c r="D67" i="25"/>
  <c r="E67" i="25"/>
  <c r="O67" i="25"/>
  <c r="P67" i="25" s="1"/>
  <c r="X67" i="25"/>
  <c r="Z67" i="25" s="1"/>
  <c r="D68" i="25"/>
  <c r="E68" i="25"/>
  <c r="O68" i="25"/>
  <c r="P68" i="25" s="1"/>
  <c r="X68" i="25"/>
  <c r="Z68" i="25"/>
  <c r="D69" i="25"/>
  <c r="E69" i="25"/>
  <c r="O69" i="25"/>
  <c r="P69" i="25"/>
  <c r="X69" i="25"/>
  <c r="Z69" i="25" s="1"/>
  <c r="D70" i="25"/>
  <c r="E70" i="25"/>
  <c r="O70" i="25"/>
  <c r="P70" i="25" s="1"/>
  <c r="X70" i="25"/>
  <c r="Z70" i="25" s="1"/>
  <c r="D71" i="25"/>
  <c r="E71" i="25"/>
  <c r="O71" i="25"/>
  <c r="P71" i="25" s="1"/>
  <c r="X71" i="25"/>
  <c r="Z71" i="25" s="1"/>
  <c r="D72" i="25"/>
  <c r="E72" i="25"/>
  <c r="O72" i="25"/>
  <c r="P72" i="25"/>
  <c r="X72" i="25"/>
  <c r="Z72" i="25" s="1"/>
  <c r="D73" i="25"/>
  <c r="E73" i="25"/>
  <c r="O73" i="25"/>
  <c r="P73" i="25" s="1"/>
  <c r="X73" i="25"/>
  <c r="Z73" i="25" s="1"/>
  <c r="D74" i="25"/>
  <c r="E74" i="25"/>
  <c r="O74" i="25"/>
  <c r="P74" i="25" s="1"/>
  <c r="X74" i="25"/>
  <c r="Z74" i="25" s="1"/>
  <c r="D75" i="25"/>
  <c r="E75" i="25"/>
  <c r="O75" i="25"/>
  <c r="P75" i="25" s="1"/>
  <c r="X75" i="25"/>
  <c r="Z75" i="25" s="1"/>
  <c r="D76" i="25"/>
  <c r="E76" i="25"/>
  <c r="O76" i="25"/>
  <c r="P76" i="25" s="1"/>
  <c r="X76" i="25"/>
  <c r="Z76" i="25" s="1"/>
  <c r="D77" i="25"/>
  <c r="E77" i="25"/>
  <c r="O77" i="25"/>
  <c r="P77" i="25" s="1"/>
  <c r="X77" i="25"/>
  <c r="Z77" i="25" s="1"/>
  <c r="D78" i="25"/>
  <c r="E78" i="25"/>
  <c r="O78" i="25"/>
  <c r="P78" i="25" s="1"/>
  <c r="X78" i="25"/>
  <c r="Z78" i="25" s="1"/>
  <c r="D79" i="25"/>
  <c r="E79" i="25"/>
  <c r="O79" i="25"/>
  <c r="P79" i="25" s="1"/>
  <c r="X79" i="25"/>
  <c r="Z79" i="25" s="1"/>
  <c r="D80" i="25"/>
  <c r="O80" i="25"/>
  <c r="P80" i="25" s="1"/>
  <c r="D81" i="25"/>
  <c r="O81" i="25"/>
  <c r="P81" i="25" s="1"/>
  <c r="D82" i="25"/>
  <c r="E82" i="25"/>
  <c r="O82" i="25"/>
  <c r="P82" i="25" s="1"/>
  <c r="X82" i="25"/>
  <c r="Z82" i="25" s="1"/>
  <c r="D83" i="25"/>
  <c r="E83" i="25"/>
  <c r="O83" i="25"/>
  <c r="P83" i="25" s="1"/>
  <c r="X83" i="25"/>
  <c r="Z83" i="25" s="1"/>
  <c r="D84" i="25"/>
  <c r="E84" i="25"/>
  <c r="O84" i="25"/>
  <c r="P84" i="25" s="1"/>
  <c r="X84" i="25"/>
  <c r="Z84" i="25" s="1"/>
  <c r="D85" i="25"/>
  <c r="E85" i="25"/>
  <c r="O85" i="25"/>
  <c r="P85" i="25" s="1"/>
  <c r="X85" i="25"/>
  <c r="Z85" i="25" s="1"/>
  <c r="D86" i="25"/>
  <c r="E86" i="25"/>
  <c r="O86" i="25"/>
  <c r="P86" i="25" s="1"/>
  <c r="X86" i="25"/>
  <c r="Z86" i="25" s="1"/>
  <c r="D87" i="25"/>
  <c r="E87" i="25"/>
  <c r="O87" i="25"/>
  <c r="P87" i="25" s="1"/>
  <c r="X87" i="25"/>
  <c r="Z87" i="25" s="1"/>
  <c r="D88" i="25"/>
  <c r="E88" i="25"/>
  <c r="O88" i="25"/>
  <c r="P88" i="25"/>
  <c r="D89" i="25"/>
  <c r="E89" i="25"/>
  <c r="O89" i="25"/>
  <c r="P89" i="25" s="1"/>
  <c r="D90" i="25"/>
  <c r="E90" i="25"/>
  <c r="O90" i="25"/>
  <c r="P90" i="25" s="1"/>
  <c r="X90" i="25"/>
  <c r="Z90" i="25" s="1"/>
  <c r="D91" i="25"/>
  <c r="E91" i="25"/>
  <c r="O91" i="25"/>
  <c r="P91" i="25" s="1"/>
  <c r="X91" i="25"/>
  <c r="Z91" i="25" s="1"/>
  <c r="D92" i="25"/>
  <c r="O92" i="25"/>
  <c r="P92" i="25" s="1"/>
  <c r="D93" i="25"/>
  <c r="E93" i="25"/>
  <c r="O93" i="25"/>
  <c r="P93" i="25" s="1"/>
  <c r="X93" i="25"/>
  <c r="Z93" i="25" s="1"/>
  <c r="D94" i="25"/>
  <c r="E94" i="25"/>
  <c r="O94" i="25"/>
  <c r="P94" i="25" s="1"/>
  <c r="X94" i="25"/>
  <c r="Z94" i="25" s="1"/>
  <c r="D95" i="25"/>
  <c r="E95" i="25"/>
  <c r="O95" i="25"/>
  <c r="P95" i="25" s="1"/>
  <c r="X95" i="25"/>
  <c r="Z95" i="25"/>
  <c r="E96" i="25"/>
  <c r="P96" i="25"/>
  <c r="X96" i="25"/>
  <c r="Z96" i="25" s="1"/>
  <c r="D97" i="25"/>
  <c r="O97" i="25"/>
  <c r="P97" i="25" s="1"/>
  <c r="D98" i="25"/>
  <c r="O98" i="25"/>
  <c r="P98" i="25" s="1"/>
  <c r="D99" i="25"/>
  <c r="O99" i="25"/>
  <c r="P99" i="25" s="1"/>
  <c r="D100" i="25"/>
  <c r="E100" i="25"/>
  <c r="O100" i="25"/>
  <c r="P100" i="25"/>
  <c r="X100" i="25"/>
  <c r="Z100" i="25" s="1"/>
  <c r="D101" i="25"/>
  <c r="E101" i="25"/>
  <c r="O101" i="25"/>
  <c r="P101" i="25" s="1"/>
  <c r="X101" i="25"/>
  <c r="Z101" i="25" s="1"/>
  <c r="D102" i="25"/>
  <c r="O102" i="25"/>
  <c r="P102" i="25" s="1"/>
  <c r="D103" i="25"/>
  <c r="E103" i="25"/>
  <c r="O103" i="25"/>
  <c r="P103" i="25" s="1"/>
  <c r="X103" i="25"/>
  <c r="Z103" i="25" s="1"/>
  <c r="D104" i="25"/>
  <c r="E104" i="25"/>
  <c r="O104" i="25"/>
  <c r="P104" i="25" s="1"/>
  <c r="X104" i="25"/>
  <c r="Z104" i="25"/>
  <c r="D105" i="25"/>
  <c r="E105" i="25"/>
  <c r="O105" i="25"/>
  <c r="P105" i="25" s="1"/>
  <c r="X105" i="25"/>
  <c r="Z105" i="25" s="1"/>
  <c r="D106" i="25"/>
  <c r="E106" i="25"/>
  <c r="O106" i="25"/>
  <c r="P106" i="25" s="1"/>
  <c r="X106" i="25"/>
  <c r="Z106" i="25" s="1"/>
  <c r="D107" i="25"/>
  <c r="E107" i="25"/>
  <c r="O107" i="25"/>
  <c r="P107" i="25" s="1"/>
  <c r="X107" i="25"/>
  <c r="Z107" i="25"/>
  <c r="D108" i="25"/>
  <c r="E108" i="25"/>
  <c r="O108" i="25"/>
  <c r="P108" i="25" s="1"/>
  <c r="X108" i="25"/>
  <c r="Z108" i="25" s="1"/>
  <c r="D109" i="25"/>
  <c r="O109" i="25"/>
  <c r="P109" i="25" s="1"/>
  <c r="D110" i="25"/>
  <c r="E110" i="25"/>
  <c r="O110" i="25"/>
  <c r="P110" i="25" s="1"/>
  <c r="X110" i="25"/>
  <c r="Z110" i="25"/>
  <c r="D111" i="25"/>
  <c r="O111" i="25"/>
  <c r="P111" i="25" s="1"/>
  <c r="D112" i="25"/>
  <c r="O112" i="25"/>
  <c r="P112" i="25" s="1"/>
  <c r="D113" i="25"/>
  <c r="O113" i="25"/>
  <c r="P113" i="25" s="1"/>
  <c r="D114" i="25"/>
  <c r="E114" i="25"/>
  <c r="O114" i="25"/>
  <c r="P114" i="25"/>
  <c r="X114" i="25"/>
  <c r="Z114" i="25" s="1"/>
  <c r="D115" i="25"/>
  <c r="O115" i="25"/>
  <c r="P115" i="25" s="1"/>
  <c r="D116" i="25"/>
  <c r="E116" i="25"/>
  <c r="O116" i="25"/>
  <c r="P116" i="25" s="1"/>
  <c r="X116" i="25"/>
  <c r="Z116" i="25" s="1"/>
  <c r="D117" i="25"/>
  <c r="E117" i="25"/>
  <c r="O117" i="25"/>
  <c r="P117" i="25" s="1"/>
  <c r="X117" i="25"/>
  <c r="Z117" i="25" s="1"/>
  <c r="D118" i="25"/>
  <c r="E118" i="25"/>
  <c r="O118" i="25"/>
  <c r="P118" i="25" s="1"/>
  <c r="X118" i="25"/>
  <c r="Z118" i="25" s="1"/>
  <c r="D119" i="25"/>
  <c r="O119" i="25"/>
  <c r="P119" i="25"/>
  <c r="D120" i="25"/>
  <c r="O120" i="25"/>
  <c r="P120" i="25"/>
  <c r="D121" i="25"/>
  <c r="O121" i="25"/>
  <c r="P121" i="25"/>
  <c r="D122" i="25"/>
  <c r="E122" i="25"/>
  <c r="O122" i="25"/>
  <c r="P122" i="25" s="1"/>
  <c r="X122" i="25"/>
  <c r="Z122" i="25" s="1"/>
  <c r="D123" i="25"/>
  <c r="E123" i="25"/>
  <c r="O123" i="25"/>
  <c r="P123" i="25" s="1"/>
  <c r="X123" i="25"/>
  <c r="Z123" i="25"/>
  <c r="D124" i="25"/>
  <c r="E124" i="25"/>
  <c r="O124" i="25"/>
  <c r="P124" i="25" s="1"/>
  <c r="X124" i="25"/>
  <c r="Z124" i="25" s="1"/>
  <c r="D125" i="25"/>
  <c r="E125" i="25"/>
  <c r="O125" i="25"/>
  <c r="P125" i="25"/>
  <c r="X125" i="25"/>
  <c r="Z125" i="25" s="1"/>
  <c r="D126" i="25"/>
  <c r="O126" i="25"/>
  <c r="P126" i="25" s="1"/>
  <c r="D127" i="25"/>
  <c r="E127" i="25"/>
  <c r="O127" i="25"/>
  <c r="P127" i="25" s="1"/>
  <c r="X127" i="25"/>
  <c r="Z127" i="25" s="1"/>
  <c r="D128" i="25"/>
  <c r="E128" i="25"/>
  <c r="O128" i="25"/>
  <c r="P128" i="25" s="1"/>
  <c r="X128" i="25"/>
  <c r="D129" i="25"/>
  <c r="E129" i="25"/>
  <c r="O129" i="25"/>
  <c r="P129" i="25" s="1"/>
  <c r="X129" i="25"/>
  <c r="D130" i="25"/>
  <c r="E130" i="25"/>
  <c r="O130" i="25"/>
  <c r="P130" i="25" s="1"/>
  <c r="X130" i="25"/>
  <c r="Z130" i="25" s="1"/>
  <c r="D131" i="25"/>
  <c r="E131" i="25"/>
  <c r="O131" i="25"/>
  <c r="P131" i="25" s="1"/>
  <c r="X131" i="25"/>
  <c r="Z131" i="25" s="1"/>
  <c r="D132" i="25"/>
  <c r="E132" i="25"/>
  <c r="O132" i="25"/>
  <c r="P132" i="25" s="1"/>
  <c r="X132" i="25"/>
  <c r="D133" i="25"/>
  <c r="E133" i="25"/>
  <c r="O133" i="25"/>
  <c r="P133" i="25"/>
  <c r="X133" i="25"/>
  <c r="Z133" i="25" s="1"/>
  <c r="D134" i="25"/>
  <c r="E134" i="25"/>
  <c r="O134" i="25"/>
  <c r="P134" i="25" s="1"/>
  <c r="X134" i="25"/>
  <c r="Z134" i="25" s="1"/>
  <c r="D135" i="25"/>
  <c r="E135" i="25"/>
  <c r="O135" i="25"/>
  <c r="P135" i="25" s="1"/>
  <c r="X135" i="25"/>
  <c r="D136" i="25"/>
  <c r="O136" i="25"/>
  <c r="P136" i="25" s="1"/>
  <c r="D137" i="25"/>
  <c r="E137" i="25"/>
  <c r="O137" i="25"/>
  <c r="P137" i="25" s="1"/>
  <c r="X137" i="25"/>
  <c r="Z137" i="25"/>
  <c r="D138" i="25"/>
  <c r="E138" i="25"/>
  <c r="O138" i="25"/>
  <c r="P138" i="25" s="1"/>
  <c r="X138" i="25"/>
  <c r="D139" i="25"/>
  <c r="E139" i="25"/>
  <c r="O139" i="25"/>
  <c r="P139" i="25" s="1"/>
  <c r="X139" i="25"/>
  <c r="D140" i="25"/>
  <c r="P140" i="25"/>
  <c r="D141" i="25"/>
  <c r="E141" i="25"/>
  <c r="O141" i="25"/>
  <c r="P141" i="25" s="1"/>
  <c r="X141" i="25"/>
  <c r="Z141" i="25" s="1"/>
  <c r="D142" i="25"/>
  <c r="E142" i="25"/>
  <c r="O142" i="25"/>
  <c r="P142" i="25" s="1"/>
  <c r="X142" i="25"/>
  <c r="Z142" i="25"/>
  <c r="D143" i="25"/>
  <c r="E143" i="25"/>
  <c r="O143" i="25"/>
  <c r="P143" i="25" s="1"/>
  <c r="X143" i="25"/>
  <c r="D144" i="25"/>
  <c r="E144" i="25"/>
  <c r="O144" i="25"/>
  <c r="P144" i="25" s="1"/>
  <c r="X144" i="25"/>
  <c r="Z144" i="25" s="1"/>
  <c r="D145" i="25"/>
  <c r="E145" i="25"/>
  <c r="O145" i="25"/>
  <c r="P145" i="25"/>
  <c r="X145" i="25"/>
  <c r="Z145" i="25" s="1"/>
  <c r="D146" i="25"/>
  <c r="O146" i="25"/>
  <c r="P146" i="25"/>
  <c r="D147" i="25"/>
  <c r="O147" i="25"/>
  <c r="P147" i="25"/>
  <c r="X147" i="25"/>
  <c r="D148" i="25"/>
  <c r="E148" i="25"/>
  <c r="O148" i="25"/>
  <c r="P148" i="25" s="1"/>
  <c r="X148" i="25"/>
  <c r="D149" i="25"/>
  <c r="E149" i="25"/>
  <c r="O149" i="25"/>
  <c r="P149" i="25" s="1"/>
  <c r="X149" i="25"/>
  <c r="D150" i="25"/>
  <c r="O150" i="25"/>
  <c r="P150" i="25" s="1"/>
  <c r="D151" i="25"/>
  <c r="E151" i="25"/>
  <c r="O151" i="25"/>
  <c r="P151" i="25" s="1"/>
  <c r="X151" i="25"/>
  <c r="Z151" i="25" s="1"/>
  <c r="D152" i="25"/>
  <c r="E152" i="25"/>
  <c r="D153" i="25"/>
  <c r="E153" i="25"/>
  <c r="O153" i="25"/>
  <c r="P153" i="25"/>
  <c r="X153" i="25"/>
  <c r="Z153" i="25" s="1"/>
  <c r="D154" i="25"/>
  <c r="E154" i="25"/>
  <c r="O154" i="25"/>
  <c r="P154" i="25" s="1"/>
  <c r="X154" i="25"/>
  <c r="D155" i="25"/>
  <c r="E155" i="25"/>
  <c r="O155" i="25"/>
  <c r="P155" i="25" s="1"/>
  <c r="D156" i="25"/>
  <c r="E156" i="25"/>
  <c r="O156" i="25"/>
  <c r="P156" i="25" s="1"/>
  <c r="D157" i="25"/>
  <c r="O157" i="25"/>
  <c r="P157" i="25" s="1"/>
  <c r="X157" i="25"/>
  <c r="D158" i="25"/>
  <c r="E158" i="25"/>
  <c r="O158" i="25"/>
  <c r="P158" i="25" s="1"/>
  <c r="X158" i="25"/>
  <c r="Z158" i="25" s="1"/>
  <c r="D159" i="25"/>
  <c r="O159" i="25"/>
  <c r="P159" i="25" s="1"/>
  <c r="D160" i="25"/>
  <c r="O160" i="25"/>
  <c r="P160" i="25" s="1"/>
  <c r="D161" i="25"/>
  <c r="E161" i="25"/>
  <c r="O161" i="25"/>
  <c r="P161" i="25" s="1"/>
  <c r="X161" i="25"/>
  <c r="Z161" i="25" s="1"/>
  <c r="D162" i="25"/>
  <c r="O162" i="25"/>
  <c r="P162" i="25" s="1"/>
  <c r="D163" i="25"/>
  <c r="O163" i="25"/>
  <c r="P163" i="25" s="1"/>
  <c r="D164" i="25"/>
  <c r="E164" i="25"/>
  <c r="O164" i="25"/>
  <c r="P164" i="25" s="1"/>
  <c r="X164" i="25"/>
  <c r="Z164" i="25"/>
  <c r="D165" i="25"/>
  <c r="O165" i="25"/>
  <c r="P165" i="25" s="1"/>
  <c r="X165" i="25"/>
  <c r="D166" i="25"/>
  <c r="O166" i="25"/>
  <c r="P166" i="25" s="1"/>
  <c r="D167" i="25"/>
  <c r="O167" i="25"/>
  <c r="P167" i="25" s="1"/>
  <c r="D168" i="25"/>
  <c r="E168" i="25"/>
  <c r="O168" i="25"/>
  <c r="P168" i="25" s="1"/>
  <c r="X168" i="25"/>
  <c r="Z168" i="25" s="1"/>
  <c r="D169" i="25"/>
  <c r="E169" i="25"/>
  <c r="O169" i="25"/>
  <c r="P169" i="25" s="1"/>
  <c r="X169" i="25"/>
  <c r="D170" i="25"/>
  <c r="O170" i="25"/>
  <c r="P170" i="25" s="1"/>
  <c r="X170" i="25"/>
  <c r="D171" i="25"/>
  <c r="O171" i="25"/>
  <c r="P171" i="25" s="1"/>
  <c r="X171" i="25"/>
  <c r="D172" i="25"/>
  <c r="E172" i="25"/>
  <c r="O172" i="25"/>
  <c r="P172" i="25" s="1"/>
  <c r="X172" i="25"/>
  <c r="Z172" i="25"/>
  <c r="D173" i="25"/>
  <c r="E173" i="25"/>
  <c r="O173" i="25"/>
  <c r="P173" i="25" s="1"/>
  <c r="X173" i="25"/>
  <c r="Z173" i="25" s="1"/>
  <c r="D174" i="25"/>
  <c r="E174" i="25"/>
  <c r="O174" i="25"/>
  <c r="P174" i="25" s="1"/>
  <c r="X174" i="25"/>
  <c r="Z174" i="25" s="1"/>
  <c r="D175" i="25"/>
  <c r="O175" i="25"/>
  <c r="P175" i="25" s="1"/>
  <c r="D176" i="25"/>
  <c r="O176" i="25"/>
  <c r="P176" i="25" s="1"/>
  <c r="D177" i="25"/>
  <c r="O177" i="25"/>
  <c r="P177" i="25" s="1"/>
  <c r="D178" i="25"/>
  <c r="O178" i="25"/>
  <c r="P178" i="25" s="1"/>
  <c r="D179" i="25"/>
  <c r="E179" i="25"/>
  <c r="O179" i="25"/>
  <c r="P179" i="25" s="1"/>
  <c r="X179" i="25"/>
  <c r="Z179" i="25" s="1"/>
  <c r="D180" i="25"/>
  <c r="E180" i="25"/>
  <c r="O180" i="25"/>
  <c r="P180" i="25" s="1"/>
  <c r="X180" i="25"/>
  <c r="Z180" i="25" s="1"/>
  <c r="D181" i="25"/>
  <c r="E181" i="25"/>
  <c r="O181" i="25"/>
  <c r="P181" i="25" s="1"/>
  <c r="X181" i="25"/>
  <c r="Z181" i="25" s="1"/>
  <c r="D182" i="25"/>
  <c r="O182" i="25"/>
  <c r="P182" i="25" s="1"/>
  <c r="X182" i="25"/>
  <c r="D183" i="25"/>
  <c r="O183" i="25"/>
  <c r="P183" i="25" s="1"/>
  <c r="X183" i="25"/>
  <c r="D184" i="25"/>
  <c r="E184" i="25"/>
  <c r="O184" i="25"/>
  <c r="P184" i="25" s="1"/>
  <c r="X184" i="25"/>
  <c r="Z184" i="25" s="1"/>
  <c r="D185" i="25"/>
  <c r="E185" i="25"/>
  <c r="O185" i="25"/>
  <c r="P185" i="25" s="1"/>
  <c r="D186" i="25"/>
  <c r="O186" i="25"/>
  <c r="P186" i="25" s="1"/>
  <c r="D187" i="25"/>
  <c r="O187" i="25"/>
  <c r="P187" i="25" s="1"/>
  <c r="D188" i="25"/>
  <c r="E188" i="25"/>
  <c r="O188" i="25"/>
  <c r="P188" i="25" s="1"/>
  <c r="X188" i="25"/>
  <c r="Z188" i="25" s="1"/>
  <c r="D189" i="25"/>
  <c r="O189" i="25"/>
  <c r="P189" i="25" s="1"/>
  <c r="D190" i="25"/>
  <c r="O190" i="25"/>
  <c r="P190" i="25" s="1"/>
  <c r="D191" i="25"/>
  <c r="E191" i="25"/>
  <c r="O191" i="25"/>
  <c r="P191" i="25" s="1"/>
  <c r="D192" i="25"/>
  <c r="E192" i="25"/>
  <c r="O192" i="25"/>
  <c r="P192" i="25" s="1"/>
  <c r="X192" i="25"/>
  <c r="Z192" i="25" s="1"/>
  <c r="D193" i="25"/>
  <c r="O193" i="25"/>
  <c r="P193" i="25" s="1"/>
  <c r="D194" i="25"/>
  <c r="O194" i="25"/>
  <c r="P194" i="25" s="1"/>
  <c r="D195" i="25"/>
  <c r="O195" i="25"/>
  <c r="P195" i="25" s="1"/>
  <c r="D196" i="25"/>
  <c r="O196" i="25"/>
  <c r="P196" i="25" s="1"/>
  <c r="D197" i="25"/>
  <c r="O197" i="25"/>
  <c r="P197" i="25" s="1"/>
  <c r="D198" i="25"/>
  <c r="O198" i="25"/>
  <c r="P198" i="25" s="1"/>
  <c r="D199" i="25"/>
  <c r="E199" i="25"/>
  <c r="O199" i="25"/>
  <c r="P199" i="25" s="1"/>
  <c r="X199" i="25"/>
  <c r="Z199" i="25" s="1"/>
  <c r="D200" i="25"/>
  <c r="E200" i="25"/>
  <c r="O200" i="25"/>
  <c r="P200" i="25" s="1"/>
  <c r="X200" i="25"/>
  <c r="Z200" i="25" s="1"/>
  <c r="D201" i="25"/>
  <c r="E201" i="25"/>
  <c r="O201" i="25"/>
  <c r="P201" i="25" s="1"/>
  <c r="X201" i="25"/>
  <c r="Z201" i="25"/>
  <c r="D202" i="25"/>
  <c r="E202" i="25"/>
  <c r="O202" i="25"/>
  <c r="P202" i="25" s="1"/>
  <c r="X202" i="25"/>
  <c r="Z202" i="25" s="1"/>
  <c r="D203" i="25"/>
  <c r="E203" i="25"/>
  <c r="O203" i="25"/>
  <c r="P203" i="25" s="1"/>
  <c r="X203" i="25"/>
  <c r="Z203" i="25" s="1"/>
  <c r="D204" i="25"/>
  <c r="E204" i="25"/>
  <c r="O204" i="25"/>
  <c r="P204" i="25" s="1"/>
  <c r="X204" i="25"/>
  <c r="Z204" i="25" s="1"/>
  <c r="D205" i="25"/>
  <c r="E205" i="25"/>
  <c r="O205" i="25"/>
  <c r="P205" i="25" s="1"/>
  <c r="X205" i="25"/>
  <c r="Z205" i="25" s="1"/>
  <c r="D206" i="25"/>
  <c r="E206" i="25"/>
  <c r="O206" i="25"/>
  <c r="P206" i="25"/>
  <c r="X206" i="25"/>
  <c r="Z206" i="25" s="1"/>
  <c r="D207" i="25"/>
  <c r="O207" i="25"/>
  <c r="P207" i="25" s="1"/>
  <c r="D208" i="25"/>
  <c r="E208" i="25"/>
  <c r="O208" i="25"/>
  <c r="P208" i="25" s="1"/>
  <c r="X208" i="25"/>
  <c r="Z208" i="25"/>
  <c r="D209" i="25"/>
  <c r="O209" i="25"/>
  <c r="P209" i="25"/>
  <c r="D210" i="25"/>
  <c r="E210" i="25"/>
  <c r="O210" i="25"/>
  <c r="P210" i="25" s="1"/>
  <c r="X210" i="25"/>
  <c r="Z210" i="25"/>
  <c r="D211" i="25"/>
  <c r="O211" i="25"/>
  <c r="P211" i="25" s="1"/>
  <c r="D212" i="25"/>
  <c r="E212" i="25"/>
  <c r="O212" i="25"/>
  <c r="P212" i="25"/>
  <c r="X212" i="25"/>
  <c r="Z212" i="25" s="1"/>
  <c r="D213" i="25"/>
  <c r="O213" i="25"/>
  <c r="P213" i="25" s="1"/>
  <c r="D214" i="25"/>
  <c r="O214" i="25"/>
  <c r="P214" i="25" s="1"/>
  <c r="D215" i="25"/>
  <c r="O215" i="25"/>
  <c r="P215" i="25" s="1"/>
  <c r="D216" i="25"/>
  <c r="O216" i="25"/>
  <c r="P216" i="25" s="1"/>
  <c r="D217" i="25"/>
  <c r="O217" i="25"/>
  <c r="P217" i="25" s="1"/>
  <c r="D218" i="25"/>
  <c r="O218" i="25"/>
  <c r="P218" i="25" s="1"/>
  <c r="D219" i="25"/>
  <c r="P219" i="25"/>
  <c r="D220" i="25"/>
  <c r="O220" i="25"/>
  <c r="P220" i="25"/>
  <c r="D221" i="25"/>
  <c r="E221" i="25"/>
  <c r="O221" i="25"/>
  <c r="P221" i="25" s="1"/>
  <c r="X221" i="25"/>
  <c r="Z221" i="25" s="1"/>
  <c r="D222" i="25"/>
  <c r="E222" i="25"/>
  <c r="O222" i="25"/>
  <c r="P222" i="25" s="1"/>
  <c r="X222" i="25"/>
  <c r="D223" i="25"/>
  <c r="E223" i="25"/>
  <c r="O223" i="25"/>
  <c r="P223" i="25"/>
  <c r="X223" i="25"/>
  <c r="D224" i="25"/>
  <c r="E224" i="25"/>
  <c r="O224" i="25"/>
  <c r="P224" i="25" s="1"/>
  <c r="X224" i="25"/>
  <c r="Z224" i="25" s="1"/>
  <c r="D225" i="25"/>
  <c r="E225" i="25"/>
  <c r="O225" i="25"/>
  <c r="P225" i="25" s="1"/>
  <c r="X225" i="25"/>
  <c r="Z225" i="25" s="1"/>
  <c r="D226" i="25"/>
  <c r="O226" i="25"/>
  <c r="P226" i="25" s="1"/>
  <c r="Z226" i="25"/>
  <c r="D227" i="25"/>
  <c r="O227" i="25"/>
  <c r="P227" i="25" s="1"/>
  <c r="D228" i="25"/>
  <c r="O228" i="25"/>
  <c r="P228" i="25" s="1"/>
  <c r="D229" i="25"/>
  <c r="E229" i="25"/>
  <c r="O229" i="25"/>
  <c r="P229" i="25" s="1"/>
  <c r="X229" i="25"/>
  <c r="Z229" i="25" s="1"/>
  <c r="D230" i="25"/>
  <c r="E230" i="25"/>
  <c r="O230" i="25"/>
  <c r="P230" i="25"/>
  <c r="X230" i="25"/>
  <c r="Z230" i="25" s="1"/>
  <c r="D231" i="25"/>
  <c r="O231" i="25"/>
  <c r="P231" i="25" s="1"/>
  <c r="X231" i="25"/>
  <c r="D232" i="25"/>
  <c r="E232" i="25"/>
  <c r="O232" i="25"/>
  <c r="P232" i="25"/>
  <c r="X232" i="25"/>
  <c r="Z232" i="25" s="1"/>
  <c r="D233" i="25"/>
  <c r="E233" i="25"/>
  <c r="O233" i="25"/>
  <c r="P233" i="25" s="1"/>
  <c r="X233" i="25"/>
  <c r="Z233" i="25" s="1"/>
  <c r="D234" i="25"/>
  <c r="O234" i="25"/>
  <c r="P234" i="25"/>
  <c r="D235" i="25"/>
  <c r="E235" i="25"/>
  <c r="O235" i="25"/>
  <c r="P235" i="25" s="1"/>
  <c r="X235" i="25"/>
  <c r="Z235" i="25" s="1"/>
  <c r="D236" i="25"/>
  <c r="E236" i="25"/>
  <c r="O236" i="25"/>
  <c r="P236" i="25" s="1"/>
  <c r="X236" i="25"/>
  <c r="Z236" i="25" s="1"/>
  <c r="D237" i="25"/>
  <c r="O237" i="25"/>
  <c r="P237" i="25" s="1"/>
  <c r="D238" i="25"/>
  <c r="E238" i="25"/>
  <c r="O238" i="25"/>
  <c r="P238" i="25" s="1"/>
  <c r="X238" i="25"/>
  <c r="Z238" i="25" s="1"/>
  <c r="D239" i="25"/>
  <c r="O239" i="25"/>
  <c r="P239" i="25" s="1"/>
  <c r="D240" i="25"/>
  <c r="O240" i="25"/>
  <c r="P240" i="25" s="1"/>
  <c r="D241" i="25"/>
  <c r="O241" i="25"/>
  <c r="P241" i="25" s="1"/>
  <c r="D242" i="25"/>
  <c r="O242" i="25"/>
  <c r="P242" i="25"/>
  <c r="D243" i="25"/>
  <c r="O243" i="25"/>
  <c r="P243" i="25"/>
  <c r="D244" i="25"/>
  <c r="E244" i="25"/>
  <c r="O244" i="25"/>
  <c r="P244" i="25" s="1"/>
  <c r="X244" i="25"/>
  <c r="Z244" i="25"/>
  <c r="D245" i="25"/>
  <c r="O245" i="25"/>
  <c r="P245" i="25" s="1"/>
  <c r="D246" i="25"/>
  <c r="E246" i="25"/>
  <c r="O246" i="25"/>
  <c r="P246" i="25" s="1"/>
  <c r="X246" i="25"/>
  <c r="Z246" i="25"/>
  <c r="D247" i="25"/>
  <c r="O247" i="25"/>
  <c r="P247" i="25"/>
  <c r="D248" i="25"/>
  <c r="O248" i="25"/>
  <c r="P248" i="25"/>
  <c r="D249" i="25"/>
  <c r="E249" i="25"/>
  <c r="O249" i="25"/>
  <c r="P249" i="25" s="1"/>
  <c r="X249" i="25"/>
  <c r="Z249" i="25" s="1"/>
  <c r="D250" i="25"/>
  <c r="E250" i="25"/>
  <c r="O250" i="25"/>
  <c r="P250" i="25"/>
  <c r="X250" i="25"/>
  <c r="Z250" i="25" s="1"/>
  <c r="D251" i="25"/>
  <c r="E251" i="25"/>
  <c r="O251" i="25"/>
  <c r="P251" i="25" s="1"/>
  <c r="X251" i="25"/>
  <c r="Z251" i="25" s="1"/>
  <c r="D252" i="25"/>
  <c r="O252" i="25"/>
  <c r="P252" i="25" s="1"/>
  <c r="D253" i="25"/>
  <c r="E253" i="25"/>
  <c r="O253" i="25"/>
  <c r="P253" i="25" s="1"/>
  <c r="X253" i="25"/>
  <c r="Z253" i="25" s="1"/>
  <c r="D254" i="25"/>
  <c r="E254" i="25"/>
  <c r="O254" i="25"/>
  <c r="P254" i="25" s="1"/>
  <c r="X254" i="25"/>
  <c r="Z254" i="25" s="1"/>
  <c r="D255" i="25"/>
  <c r="O255" i="25"/>
  <c r="P255" i="25" s="1"/>
  <c r="D256" i="25"/>
  <c r="O256" i="25"/>
  <c r="P256" i="25" s="1"/>
  <c r="D257" i="25"/>
  <c r="E257" i="25"/>
  <c r="O257" i="25"/>
  <c r="P257" i="25" s="1"/>
  <c r="X257" i="25"/>
  <c r="Z257" i="25" s="1"/>
  <c r="D258" i="25"/>
  <c r="O258" i="25"/>
  <c r="P258" i="25" s="1"/>
  <c r="D259" i="25"/>
  <c r="O259" i="25"/>
  <c r="P259" i="25" s="1"/>
  <c r="Z259" i="25"/>
  <c r="D260" i="25"/>
  <c r="O260" i="25"/>
  <c r="P260" i="25" s="1"/>
  <c r="D261" i="25"/>
  <c r="O261" i="25"/>
  <c r="P261" i="25" s="1"/>
  <c r="D262" i="25"/>
  <c r="E262" i="25"/>
  <c r="O262" i="25"/>
  <c r="P262" i="25" s="1"/>
  <c r="X262" i="25"/>
  <c r="Z262" i="25" s="1"/>
  <c r="D263" i="25"/>
  <c r="E263" i="25"/>
  <c r="O263" i="25"/>
  <c r="P263" i="25" s="1"/>
  <c r="X263" i="25"/>
  <c r="Z263" i="25" s="1"/>
  <c r="D264" i="25"/>
  <c r="O264" i="25"/>
  <c r="P264" i="25" s="1"/>
  <c r="D265" i="25"/>
  <c r="O265" i="25"/>
  <c r="P265" i="25" s="1"/>
  <c r="D266" i="25"/>
  <c r="O266" i="25"/>
  <c r="P266" i="25" s="1"/>
  <c r="D267" i="25"/>
  <c r="O267" i="25"/>
  <c r="P267" i="25" s="1"/>
  <c r="D268" i="25"/>
  <c r="D269" i="25"/>
  <c r="D270" i="25"/>
  <c r="D271" i="25"/>
  <c r="E271" i="25"/>
  <c r="O271" i="25"/>
  <c r="P271" i="25" s="1"/>
  <c r="X271" i="25"/>
  <c r="Z271" i="25" s="1"/>
  <c r="D272" i="25"/>
  <c r="O272" i="25"/>
  <c r="P272" i="25" s="1"/>
  <c r="D273" i="25"/>
  <c r="E273" i="25"/>
  <c r="O273" i="25"/>
  <c r="P273" i="25" s="1"/>
  <c r="X273" i="25"/>
  <c r="Z273" i="25" s="1"/>
  <c r="D274" i="25"/>
  <c r="E274" i="25"/>
  <c r="O274" i="25"/>
  <c r="P274" i="25" s="1"/>
  <c r="X274" i="25"/>
  <c r="Z274" i="25"/>
  <c r="D275" i="25"/>
  <c r="O275" i="25"/>
  <c r="P275" i="25" s="1"/>
  <c r="D276" i="25"/>
  <c r="D277" i="25"/>
  <c r="D278" i="25"/>
  <c r="D279" i="25"/>
  <c r="E279" i="25"/>
  <c r="O279" i="25"/>
  <c r="P279" i="25" s="1"/>
  <c r="X279" i="25"/>
  <c r="Z279" i="25" s="1"/>
  <c r="D280" i="25"/>
  <c r="O280" i="25"/>
  <c r="P280" i="25" s="1"/>
  <c r="D281" i="25"/>
  <c r="E281" i="25"/>
  <c r="O281" i="25"/>
  <c r="P281" i="25" s="1"/>
  <c r="X281" i="25"/>
  <c r="Z281" i="25" s="1"/>
  <c r="D282" i="25"/>
  <c r="E282" i="25"/>
  <c r="O282" i="25"/>
  <c r="P282" i="25" s="1"/>
  <c r="X282" i="25"/>
  <c r="Z282" i="25"/>
  <c r="D283" i="25"/>
  <c r="E283" i="25"/>
  <c r="O283" i="25"/>
  <c r="P283" i="25" s="1"/>
  <c r="X283" i="25"/>
  <c r="Z283" i="25" s="1"/>
  <c r="D284" i="25"/>
  <c r="E284" i="25"/>
  <c r="O284" i="25"/>
  <c r="P284" i="25"/>
  <c r="X284" i="25"/>
  <c r="Z284" i="25" s="1"/>
  <c r="D285" i="25"/>
  <c r="E285" i="25"/>
  <c r="O285" i="25"/>
  <c r="P285" i="25" s="1"/>
  <c r="X285" i="25"/>
  <c r="Z285" i="25" s="1"/>
  <c r="D286" i="25"/>
  <c r="O286" i="25"/>
  <c r="P286" i="25" s="1"/>
  <c r="D287" i="25"/>
  <c r="O287" i="25"/>
  <c r="P287" i="25" s="1"/>
  <c r="D288" i="25"/>
  <c r="E288" i="25"/>
  <c r="O288" i="25"/>
  <c r="P288" i="25" s="1"/>
  <c r="X288" i="25"/>
  <c r="Z288" i="25"/>
  <c r="D289" i="25"/>
  <c r="E289" i="25"/>
  <c r="D290" i="25"/>
  <c r="E290" i="25"/>
  <c r="O290" i="25"/>
  <c r="P290" i="25" s="1"/>
  <c r="X290" i="25"/>
  <c r="Z290" i="25" s="1"/>
  <c r="D291" i="25"/>
  <c r="E291" i="25"/>
  <c r="D292" i="25"/>
  <c r="O292" i="25"/>
  <c r="P292" i="25" s="1"/>
  <c r="D293" i="25"/>
  <c r="E293" i="25"/>
  <c r="O293" i="25"/>
  <c r="P293" i="25"/>
  <c r="X293" i="25"/>
  <c r="Z293" i="25" s="1"/>
  <c r="D294" i="25"/>
  <c r="O294" i="25"/>
  <c r="P294" i="25" s="1"/>
  <c r="X294" i="25"/>
  <c r="D295" i="25"/>
  <c r="E295" i="25"/>
  <c r="O295" i="25"/>
  <c r="P295" i="25" s="1"/>
  <c r="X295" i="25"/>
  <c r="Z295" i="25" s="1"/>
  <c r="D296" i="25"/>
  <c r="O296" i="25"/>
  <c r="P296" i="25" s="1"/>
  <c r="D297" i="25"/>
  <c r="O297" i="25"/>
  <c r="P297" i="25" s="1"/>
  <c r="X297" i="25"/>
  <c r="D298" i="25"/>
  <c r="O298" i="25"/>
  <c r="P298" i="25" s="1"/>
  <c r="D299" i="25"/>
  <c r="E299" i="25"/>
  <c r="O299" i="25"/>
  <c r="P299" i="25"/>
  <c r="X299" i="25"/>
  <c r="Z299" i="25" s="1"/>
  <c r="D300" i="25"/>
  <c r="E300" i="25"/>
  <c r="O300" i="25"/>
  <c r="P300" i="25" s="1"/>
  <c r="X300" i="25"/>
  <c r="Z300" i="25" s="1"/>
  <c r="D301" i="25"/>
  <c r="O301" i="25"/>
  <c r="P301" i="25" s="1"/>
  <c r="D302" i="25"/>
  <c r="O302" i="25"/>
  <c r="P302" i="25" s="1"/>
  <c r="D303" i="25"/>
  <c r="O303" i="25"/>
  <c r="P303" i="25" s="1"/>
  <c r="D304" i="25"/>
  <c r="E304" i="25"/>
  <c r="O304" i="25"/>
  <c r="P304" i="25" s="1"/>
  <c r="X304" i="25"/>
  <c r="Z304" i="25"/>
  <c r="D305" i="25"/>
  <c r="E305" i="25"/>
  <c r="O305" i="25"/>
  <c r="P305" i="25"/>
  <c r="X305" i="25"/>
  <c r="Z305" i="25" s="1"/>
  <c r="D306" i="25"/>
  <c r="E306" i="25"/>
  <c r="O306" i="25"/>
  <c r="P306" i="25" s="1"/>
  <c r="X306" i="25"/>
  <c r="Z306" i="25" s="1"/>
  <c r="D307" i="25"/>
  <c r="E307" i="25"/>
  <c r="D308" i="25"/>
  <c r="E308" i="25"/>
  <c r="D309" i="25"/>
  <c r="E309" i="25"/>
  <c r="D310" i="25"/>
  <c r="E310" i="25"/>
  <c r="D311" i="25"/>
  <c r="E311" i="25"/>
  <c r="D312" i="25"/>
  <c r="E312" i="25"/>
  <c r="O312" i="25"/>
  <c r="P312" i="25" s="1"/>
  <c r="X312" i="25"/>
  <c r="Z312" i="25" s="1"/>
  <c r="D313" i="25"/>
  <c r="E313" i="25"/>
  <c r="O313" i="25"/>
  <c r="P313" i="25" s="1"/>
  <c r="X313" i="25"/>
  <c r="Z313" i="25" s="1"/>
  <c r="D314" i="25"/>
  <c r="O314" i="25"/>
  <c r="P314" i="25" s="1"/>
  <c r="D315" i="25"/>
  <c r="O315" i="25"/>
  <c r="P315" i="25" s="1"/>
  <c r="D316" i="25"/>
  <c r="E316" i="25"/>
  <c r="O316" i="25"/>
  <c r="P316" i="25" s="1"/>
  <c r="X316" i="25"/>
  <c r="Z316" i="25" s="1"/>
  <c r="D317" i="25"/>
  <c r="E317" i="25"/>
  <c r="O317" i="25"/>
  <c r="P317" i="25" s="1"/>
  <c r="X317" i="25"/>
  <c r="Z317" i="25" s="1"/>
  <c r="D318" i="25"/>
  <c r="E318" i="25"/>
  <c r="O318" i="25"/>
  <c r="P318" i="25" s="1"/>
  <c r="X318" i="25"/>
  <c r="Z318" i="25"/>
  <c r="D319" i="25"/>
  <c r="O319" i="25"/>
  <c r="P319" i="25" s="1"/>
  <c r="D320" i="25"/>
  <c r="E320" i="25"/>
  <c r="O320" i="25"/>
  <c r="P320" i="25"/>
  <c r="X320" i="25"/>
  <c r="Z320" i="25" s="1"/>
  <c r="D321" i="25"/>
  <c r="E321" i="25"/>
  <c r="O321" i="25"/>
  <c r="P321" i="25"/>
  <c r="X321" i="25"/>
  <c r="Z321" i="25" s="1"/>
  <c r="D322" i="25"/>
  <c r="E322" i="25"/>
  <c r="O322" i="25"/>
  <c r="P322" i="25" s="1"/>
  <c r="X322" i="25"/>
  <c r="Z322" i="25" s="1"/>
  <c r="D323" i="25"/>
  <c r="E323" i="25"/>
  <c r="O323" i="25"/>
  <c r="P323" i="25"/>
  <c r="X323" i="25"/>
  <c r="Z323" i="25" s="1"/>
  <c r="D324" i="25"/>
  <c r="E324" i="25"/>
  <c r="O324" i="25"/>
  <c r="P324" i="25" s="1"/>
  <c r="X324" i="25"/>
  <c r="Z324" i="25" s="1"/>
  <c r="D325" i="25"/>
  <c r="E325" i="25"/>
  <c r="O325" i="25"/>
  <c r="P325" i="25" s="1"/>
  <c r="X325" i="25"/>
  <c r="Z325" i="25" s="1"/>
  <c r="D326" i="25"/>
  <c r="E326" i="25"/>
  <c r="O326" i="25"/>
  <c r="P326" i="25" s="1"/>
  <c r="Z326" i="25"/>
  <c r="D327" i="25"/>
  <c r="E327" i="25"/>
  <c r="O327" i="25"/>
  <c r="P327" i="25"/>
  <c r="X327" i="25"/>
  <c r="Z327" i="25" s="1"/>
  <c r="D328" i="25"/>
  <c r="E328" i="25"/>
  <c r="O328" i="25"/>
  <c r="P328" i="25" s="1"/>
  <c r="X328" i="25"/>
  <c r="Z328" i="25" s="1"/>
  <c r="D329" i="25"/>
  <c r="E329" i="25"/>
  <c r="O329" i="25"/>
  <c r="P329" i="25" s="1"/>
  <c r="X329" i="25"/>
  <c r="Z329" i="25" s="1"/>
  <c r="D330" i="25"/>
  <c r="E330" i="25"/>
  <c r="O330" i="25"/>
  <c r="P330" i="25"/>
  <c r="X330" i="25"/>
  <c r="Z330" i="25" s="1"/>
  <c r="D331" i="25"/>
  <c r="E331" i="25"/>
  <c r="O331" i="25"/>
  <c r="P331" i="25" s="1"/>
  <c r="X331" i="25"/>
  <c r="Z331" i="25" s="1"/>
  <c r="D332" i="25"/>
  <c r="E332" i="25"/>
  <c r="O332" i="25"/>
  <c r="P332" i="25" s="1"/>
  <c r="X332" i="25"/>
  <c r="Z332" i="25" s="1"/>
  <c r="D333" i="25"/>
  <c r="E333" i="25"/>
  <c r="O333" i="25"/>
  <c r="P333" i="25" s="1"/>
  <c r="X333" i="25"/>
  <c r="Z333" i="25" s="1"/>
  <c r="D334" i="25"/>
  <c r="E334" i="25"/>
  <c r="O334" i="25"/>
  <c r="P334" i="25" s="1"/>
  <c r="X334" i="25"/>
  <c r="Z334" i="25"/>
  <c r="D335" i="25"/>
  <c r="O335" i="25"/>
  <c r="P335" i="25" s="1"/>
  <c r="X335" i="25"/>
  <c r="D336" i="25"/>
  <c r="E336" i="25"/>
  <c r="O336" i="25"/>
  <c r="P336" i="25" s="1"/>
  <c r="X336" i="25"/>
  <c r="Z336" i="25" s="1"/>
  <c r="D337" i="25"/>
  <c r="E337" i="25"/>
  <c r="O337" i="25"/>
  <c r="P337" i="25" s="1"/>
  <c r="X337" i="25"/>
  <c r="Z337" i="25" s="1"/>
  <c r="D338" i="25"/>
  <c r="E338" i="25"/>
  <c r="O338" i="25"/>
  <c r="P338" i="25" s="1"/>
  <c r="X338" i="25"/>
  <c r="Z338" i="25" s="1"/>
  <c r="D339" i="25"/>
  <c r="E339" i="25"/>
  <c r="O339" i="25"/>
  <c r="P339" i="25" s="1"/>
  <c r="X339" i="25"/>
  <c r="Z339" i="25" s="1"/>
  <c r="D340" i="25"/>
  <c r="O340" i="25"/>
  <c r="P340" i="25" s="1"/>
  <c r="D341" i="25"/>
  <c r="E341" i="25"/>
  <c r="O341" i="25"/>
  <c r="P341" i="25" s="1"/>
  <c r="X341" i="25"/>
  <c r="Z341" i="25" s="1"/>
  <c r="D342" i="25"/>
  <c r="E342" i="25"/>
  <c r="O342" i="25"/>
  <c r="P342" i="25" s="1"/>
  <c r="X342" i="25"/>
  <c r="Z342" i="25" s="1"/>
  <c r="D343" i="25"/>
  <c r="E343" i="25"/>
  <c r="O343" i="25"/>
  <c r="P343" i="25"/>
  <c r="X343" i="25"/>
  <c r="Z343" i="25" s="1"/>
  <c r="D344" i="25"/>
  <c r="E344" i="25"/>
  <c r="O344" i="25"/>
  <c r="P344" i="25" s="1"/>
  <c r="X344" i="25"/>
  <c r="Z344" i="25" s="1"/>
  <c r="D345" i="25"/>
  <c r="O345" i="25"/>
  <c r="P345" i="25" s="1"/>
  <c r="D346" i="25"/>
  <c r="E346" i="25"/>
  <c r="O346" i="25"/>
  <c r="P346" i="25" s="1"/>
  <c r="X346" i="25"/>
  <c r="Z346" i="25" s="1"/>
  <c r="D347" i="25"/>
  <c r="E347" i="25"/>
  <c r="O347" i="25"/>
  <c r="P347" i="25" s="1"/>
  <c r="X347" i="25"/>
  <c r="Z347" i="25" s="1"/>
  <c r="D348" i="25"/>
  <c r="E348" i="25"/>
  <c r="O348" i="25"/>
  <c r="P348" i="25"/>
  <c r="X348" i="25"/>
  <c r="Z348" i="25" s="1"/>
  <c r="D349" i="25"/>
  <c r="E349" i="25"/>
  <c r="O349" i="25"/>
  <c r="P349" i="25" s="1"/>
  <c r="X349" i="25"/>
  <c r="Z349" i="25" s="1"/>
  <c r="D350" i="25"/>
  <c r="O350" i="25"/>
  <c r="P350" i="25"/>
  <c r="D351" i="25"/>
  <c r="E351" i="25"/>
  <c r="O351" i="25"/>
  <c r="P351" i="25"/>
  <c r="X351" i="25"/>
  <c r="Z351" i="25" s="1"/>
  <c r="D352" i="25"/>
  <c r="O352" i="25"/>
  <c r="P352" i="25"/>
  <c r="D353" i="25"/>
  <c r="O353" i="25"/>
  <c r="P353" i="25"/>
  <c r="D354" i="25"/>
  <c r="E354" i="25"/>
  <c r="O354" i="25"/>
  <c r="P354" i="25" s="1"/>
  <c r="X354" i="25"/>
  <c r="Z354" i="25" s="1"/>
  <c r="D355" i="25"/>
  <c r="E355" i="25"/>
  <c r="O355" i="25"/>
  <c r="P355" i="25" s="1"/>
  <c r="X355" i="25"/>
  <c r="Z355" i="25" s="1"/>
  <c r="D356" i="25"/>
  <c r="E356" i="25"/>
  <c r="O356" i="25"/>
  <c r="P356" i="25" s="1"/>
  <c r="X356" i="25"/>
  <c r="Z356" i="25" s="1"/>
  <c r="D357" i="25"/>
  <c r="E357" i="25"/>
  <c r="O357" i="25"/>
  <c r="P357" i="25" s="1"/>
  <c r="X357" i="25"/>
  <c r="Z357" i="25"/>
  <c r="D358" i="25"/>
  <c r="E358" i="25"/>
  <c r="O358" i="25"/>
  <c r="P358" i="25"/>
  <c r="X358" i="25"/>
  <c r="Z358" i="25" s="1"/>
  <c r="D359" i="25"/>
  <c r="E359" i="25"/>
  <c r="O359" i="25"/>
  <c r="P359" i="25" s="1"/>
  <c r="X359" i="25"/>
  <c r="Z359" i="25" s="1"/>
  <c r="D360" i="25"/>
  <c r="E360" i="25"/>
  <c r="O360" i="25"/>
  <c r="P360" i="25" s="1"/>
  <c r="X360" i="25"/>
  <c r="Z360" i="25" s="1"/>
  <c r="D361" i="25"/>
  <c r="E361" i="25"/>
  <c r="O361" i="25"/>
  <c r="P361" i="25" s="1"/>
  <c r="X361" i="25"/>
  <c r="Z361" i="25" s="1"/>
  <c r="D362" i="25"/>
  <c r="E362" i="25"/>
  <c r="O362" i="25"/>
  <c r="P362" i="25" s="1"/>
  <c r="X362" i="25"/>
  <c r="Z362" i="25" s="1"/>
  <c r="D363" i="25"/>
  <c r="E363" i="25"/>
  <c r="O363" i="25"/>
  <c r="P363" i="25" s="1"/>
  <c r="X363" i="25"/>
  <c r="Z363" i="25"/>
  <c r="D364" i="25"/>
  <c r="E364" i="25"/>
  <c r="O364" i="25"/>
  <c r="P364" i="25"/>
  <c r="X364" i="25"/>
  <c r="Z364" i="25" s="1"/>
  <c r="D365" i="25"/>
  <c r="O365" i="25"/>
  <c r="P365" i="25"/>
  <c r="D366" i="25"/>
  <c r="E366" i="25"/>
  <c r="O366" i="25"/>
  <c r="P366" i="25" s="1"/>
  <c r="X366" i="25"/>
  <c r="Z366" i="25" s="1"/>
  <c r="D367" i="25"/>
  <c r="E367" i="25"/>
  <c r="O367" i="25"/>
  <c r="P367" i="25" s="1"/>
  <c r="X367" i="25"/>
  <c r="Z367" i="25" s="1"/>
  <c r="D368" i="25"/>
  <c r="E368" i="25"/>
  <c r="D369" i="25"/>
  <c r="E369" i="25"/>
  <c r="O369" i="25"/>
  <c r="P369" i="25" s="1"/>
  <c r="X369" i="25"/>
  <c r="Z369" i="25"/>
  <c r="D370" i="25"/>
  <c r="E370" i="25"/>
  <c r="O370" i="25"/>
  <c r="P370" i="25"/>
  <c r="X370" i="25"/>
  <c r="D371" i="25"/>
  <c r="E371" i="25"/>
  <c r="O371" i="25"/>
  <c r="P371" i="25" s="1"/>
  <c r="X371" i="25"/>
  <c r="D372" i="25"/>
  <c r="E372" i="25"/>
  <c r="O372" i="25"/>
  <c r="P372" i="25" s="1"/>
  <c r="X372" i="25"/>
  <c r="D373" i="25"/>
  <c r="E373" i="25"/>
  <c r="O373" i="25"/>
  <c r="P373" i="25" s="1"/>
  <c r="X373" i="25"/>
  <c r="D374" i="25"/>
  <c r="E374" i="25"/>
  <c r="O374" i="25"/>
  <c r="P374" i="25" s="1"/>
  <c r="X374" i="25"/>
  <c r="Z374" i="25" s="1"/>
  <c r="D375" i="25"/>
  <c r="E375" i="25"/>
  <c r="O375" i="25"/>
  <c r="P375" i="25" s="1"/>
  <c r="D376" i="25"/>
  <c r="O376" i="25"/>
  <c r="P376" i="25" s="1"/>
  <c r="D377" i="25"/>
  <c r="O377" i="25"/>
  <c r="P377" i="25" s="1"/>
  <c r="D378" i="25"/>
  <c r="O378" i="25"/>
  <c r="P378" i="25" s="1"/>
  <c r="D379" i="25"/>
  <c r="O379" i="25"/>
  <c r="P379" i="25" s="1"/>
  <c r="D380" i="25"/>
  <c r="O380" i="25"/>
  <c r="P380" i="25" s="1"/>
  <c r="D381" i="25"/>
  <c r="O381" i="25"/>
  <c r="P381" i="25" s="1"/>
  <c r="D382" i="25"/>
  <c r="E382" i="25"/>
  <c r="O382" i="25"/>
  <c r="P382" i="25" s="1"/>
  <c r="X382" i="25"/>
  <c r="Z382" i="25"/>
  <c r="D383" i="25"/>
  <c r="E383" i="25"/>
  <c r="O383" i="25"/>
  <c r="P383" i="25" s="1"/>
  <c r="X383" i="25"/>
  <c r="Z383" i="25" s="1"/>
  <c r="D384" i="25"/>
  <c r="E384" i="25"/>
  <c r="O384" i="25"/>
  <c r="P384" i="25"/>
  <c r="X384" i="25"/>
  <c r="Z384" i="25" s="1"/>
  <c r="D385" i="25"/>
  <c r="O385" i="25"/>
  <c r="P385" i="25"/>
  <c r="D386" i="25"/>
  <c r="E386" i="25"/>
  <c r="O386" i="25"/>
  <c r="P386" i="25" s="1"/>
  <c r="X386" i="25"/>
  <c r="Z386" i="25" s="1"/>
  <c r="D387" i="25"/>
  <c r="E387" i="25"/>
  <c r="O387" i="25"/>
  <c r="P387" i="25" s="1"/>
  <c r="X387" i="25"/>
  <c r="Z387" i="25"/>
  <c r="D388" i="25"/>
  <c r="E388" i="25"/>
  <c r="O388" i="25"/>
  <c r="P388" i="25"/>
  <c r="X388" i="25"/>
  <c r="Z388" i="25" s="1"/>
  <c r="D389" i="25"/>
  <c r="E389" i="25"/>
  <c r="O389" i="25"/>
  <c r="P389" i="25" s="1"/>
  <c r="X389" i="25"/>
  <c r="Z389" i="25" s="1"/>
  <c r="D390" i="25"/>
  <c r="E390" i="25"/>
  <c r="O390" i="25"/>
  <c r="P390" i="25" s="1"/>
  <c r="X390" i="25"/>
  <c r="Z390" i="25" s="1"/>
  <c r="D391" i="25"/>
  <c r="E391" i="25"/>
  <c r="O391" i="25"/>
  <c r="P391" i="25" s="1"/>
  <c r="X391" i="25"/>
  <c r="Z391" i="25" s="1"/>
  <c r="D392" i="25"/>
  <c r="E392" i="25"/>
  <c r="O392" i="25"/>
  <c r="P392" i="25" s="1"/>
  <c r="X392" i="25"/>
  <c r="Z392" i="25" s="1"/>
  <c r="D393" i="25"/>
  <c r="E393" i="25"/>
  <c r="O393" i="25"/>
  <c r="P393" i="25"/>
  <c r="X393" i="25"/>
  <c r="Z393" i="25" s="1"/>
  <c r="D394" i="25"/>
  <c r="E394" i="25"/>
  <c r="O394" i="25"/>
  <c r="P394" i="25" s="1"/>
  <c r="X394" i="25"/>
  <c r="Z394" i="25" s="1"/>
  <c r="D395" i="25"/>
  <c r="E395" i="25"/>
  <c r="O395" i="25"/>
  <c r="P395" i="25" s="1"/>
  <c r="X395" i="25"/>
  <c r="Z395" i="25"/>
  <c r="D396" i="25"/>
  <c r="E396" i="25"/>
  <c r="O396" i="25"/>
  <c r="P396" i="25"/>
  <c r="X396" i="25"/>
  <c r="Z396" i="25" s="1"/>
  <c r="D397" i="25"/>
  <c r="E397" i="25"/>
  <c r="O397" i="25"/>
  <c r="P397" i="25"/>
  <c r="X397" i="25"/>
  <c r="Z397" i="25" s="1"/>
  <c r="D398" i="25"/>
  <c r="E398" i="25"/>
  <c r="O398" i="25"/>
  <c r="P398" i="25" s="1"/>
  <c r="X398" i="25"/>
  <c r="Z398" i="25" s="1"/>
  <c r="D399" i="25"/>
  <c r="E399" i="25"/>
  <c r="O399" i="25"/>
  <c r="P399" i="25" s="1"/>
  <c r="X399" i="25"/>
  <c r="Z399" i="25" s="1"/>
  <c r="D400" i="25"/>
  <c r="E400" i="25"/>
  <c r="O400" i="25"/>
  <c r="P400" i="25" s="1"/>
  <c r="X400" i="25"/>
  <c r="Z400" i="25" s="1"/>
  <c r="D401" i="25"/>
  <c r="E401" i="25"/>
  <c r="O401" i="25"/>
  <c r="P401" i="25" s="1"/>
  <c r="X401" i="25"/>
  <c r="Z401" i="25" s="1"/>
  <c r="D402" i="25"/>
  <c r="E402" i="25"/>
  <c r="O402" i="25"/>
  <c r="P402" i="25" s="1"/>
  <c r="X402" i="25"/>
  <c r="Z402" i="25"/>
  <c r="D403" i="25"/>
  <c r="E403" i="25"/>
  <c r="O403" i="25"/>
  <c r="P403" i="25" s="1"/>
  <c r="X403" i="25"/>
  <c r="Z403" i="25" s="1"/>
  <c r="D404" i="25"/>
  <c r="E404" i="25"/>
  <c r="O404" i="25"/>
  <c r="P404" i="25" s="1"/>
  <c r="X404" i="25"/>
  <c r="Z404" i="25" s="1"/>
  <c r="D405" i="25"/>
  <c r="E405" i="25"/>
  <c r="O405" i="25"/>
  <c r="P405" i="25" s="1"/>
  <c r="X405" i="25"/>
  <c r="Z405" i="25" s="1"/>
  <c r="D406" i="25"/>
  <c r="E406" i="25"/>
  <c r="O406" i="25"/>
  <c r="P406" i="25" s="1"/>
  <c r="X406" i="25"/>
  <c r="Z406" i="25" s="1"/>
  <c r="D407" i="25"/>
  <c r="E407" i="25"/>
  <c r="O407" i="25"/>
  <c r="P407" i="25" s="1"/>
  <c r="X407" i="25"/>
  <c r="Z407" i="25"/>
  <c r="D408" i="25"/>
  <c r="E408" i="25"/>
  <c r="O408" i="25"/>
  <c r="P408" i="25" s="1"/>
  <c r="X408" i="25"/>
  <c r="Z408" i="25" s="1"/>
  <c r="D409" i="25"/>
  <c r="E409" i="25"/>
  <c r="O409" i="25"/>
  <c r="P409" i="25" s="1"/>
  <c r="X409" i="25"/>
  <c r="Z409" i="25" s="1"/>
  <c r="D410" i="25"/>
  <c r="E410" i="25"/>
  <c r="O410" i="25"/>
  <c r="P410" i="25"/>
  <c r="X410" i="25"/>
  <c r="Z410" i="25" s="1"/>
  <c r="D411" i="25"/>
  <c r="E411" i="25"/>
  <c r="O411" i="25"/>
  <c r="P411" i="25" s="1"/>
  <c r="X411" i="25"/>
  <c r="Z411" i="25" s="1"/>
  <c r="D412" i="25"/>
  <c r="E412" i="25"/>
  <c r="O412" i="25"/>
  <c r="P412" i="25" s="1"/>
  <c r="X412" i="25"/>
  <c r="Z412" i="25" s="1"/>
  <c r="D413" i="25"/>
  <c r="O413" i="25"/>
  <c r="P413" i="25" s="1"/>
  <c r="X413" i="25"/>
  <c r="D414" i="25"/>
  <c r="O414" i="25"/>
  <c r="P414" i="25" s="1"/>
  <c r="D415" i="25"/>
  <c r="O415" i="25"/>
  <c r="P415" i="25" s="1"/>
  <c r="X415" i="25"/>
  <c r="D416" i="25"/>
  <c r="D417" i="25"/>
  <c r="O417" i="25"/>
  <c r="P417" i="25" s="1"/>
  <c r="D418" i="25"/>
  <c r="O418" i="25"/>
  <c r="P418" i="25" s="1"/>
  <c r="X418" i="25"/>
  <c r="D419" i="25"/>
  <c r="O419" i="25"/>
  <c r="P419" i="25" s="1"/>
  <c r="D420" i="25"/>
  <c r="O420" i="25"/>
  <c r="P420" i="25" s="1"/>
  <c r="X420" i="25"/>
  <c r="D421" i="25"/>
  <c r="O421" i="25"/>
  <c r="P421" i="25" s="1"/>
  <c r="D422" i="25"/>
  <c r="O422" i="25"/>
  <c r="P422" i="25"/>
  <c r="D423" i="25"/>
  <c r="O423" i="25"/>
  <c r="P423" i="25" s="1"/>
  <c r="D424" i="25"/>
  <c r="O424" i="25"/>
  <c r="P424" i="25" s="1"/>
  <c r="X424" i="25"/>
  <c r="D425" i="25"/>
  <c r="O425" i="25"/>
  <c r="P425" i="25" s="1"/>
  <c r="D426" i="25"/>
  <c r="O426" i="25"/>
  <c r="P426" i="25" s="1"/>
  <c r="X426" i="25"/>
  <c r="D427" i="25"/>
  <c r="O427" i="25"/>
  <c r="P427" i="25" s="1"/>
  <c r="X427" i="25"/>
  <c r="D428" i="25"/>
  <c r="O428" i="25"/>
  <c r="P428" i="25" s="1"/>
  <c r="X428" i="25"/>
  <c r="D429" i="25"/>
  <c r="O429" i="25"/>
  <c r="P429" i="25" s="1"/>
  <c r="X429" i="25"/>
  <c r="D430" i="25"/>
  <c r="O430" i="25"/>
  <c r="P430" i="25" s="1"/>
  <c r="D431" i="25"/>
  <c r="O431" i="25"/>
  <c r="P431" i="25" s="1"/>
  <c r="D432" i="25"/>
  <c r="O432" i="25"/>
  <c r="P432" i="25" s="1"/>
  <c r="D433" i="25"/>
  <c r="O433" i="25"/>
  <c r="P433" i="25"/>
  <c r="X433" i="25"/>
  <c r="D434" i="25"/>
  <c r="O434" i="25"/>
  <c r="P434" i="25"/>
  <c r="D435" i="25"/>
  <c r="O435" i="25"/>
  <c r="P435" i="25"/>
  <c r="X435" i="25"/>
  <c r="D436" i="25"/>
  <c r="O436" i="25"/>
  <c r="P436" i="25"/>
  <c r="X436" i="25"/>
  <c r="D437" i="25"/>
  <c r="O437" i="25"/>
  <c r="P437" i="25" s="1"/>
  <c r="D438" i="25"/>
  <c r="O438" i="25"/>
  <c r="P438" i="25" s="1"/>
  <c r="D439" i="25"/>
  <c r="O439" i="25"/>
  <c r="P439" i="25" s="1"/>
  <c r="D440" i="25"/>
  <c r="O440" i="25"/>
  <c r="P440" i="25"/>
  <c r="X440" i="25"/>
  <c r="D441" i="25"/>
  <c r="O441" i="25"/>
  <c r="P441" i="25"/>
  <c r="X441" i="25"/>
  <c r="D442" i="25"/>
  <c r="O442" i="25"/>
  <c r="P442" i="25"/>
  <c r="X442" i="25"/>
  <c r="D443" i="25"/>
  <c r="O443" i="25"/>
  <c r="P443" i="25" s="1"/>
  <c r="X443" i="25"/>
  <c r="D444" i="25"/>
  <c r="O444" i="25"/>
  <c r="P444" i="25" s="1"/>
  <c r="X444" i="25"/>
  <c r="D445" i="25"/>
  <c r="O445" i="25"/>
  <c r="P445" i="25"/>
  <c r="D446" i="25"/>
  <c r="O446" i="25"/>
  <c r="P446" i="25" s="1"/>
  <c r="X446" i="25"/>
  <c r="D447" i="25"/>
  <c r="O447" i="25"/>
  <c r="P447" i="25" s="1"/>
  <c r="D448" i="25"/>
  <c r="O448" i="25"/>
  <c r="P448" i="25" s="1"/>
  <c r="D449" i="25"/>
  <c r="O449" i="25"/>
  <c r="P449" i="25" s="1"/>
  <c r="D450" i="25"/>
  <c r="O450" i="25"/>
  <c r="P450" i="25"/>
  <c r="X450" i="25"/>
  <c r="D451" i="25"/>
  <c r="O451" i="25"/>
  <c r="P451" i="25" s="1"/>
  <c r="X451" i="25"/>
  <c r="D452" i="25"/>
  <c r="O452" i="25"/>
  <c r="P452" i="25" s="1"/>
  <c r="X452" i="25"/>
  <c r="D453" i="25"/>
  <c r="O453" i="25"/>
  <c r="P453" i="25" s="1"/>
  <c r="X453" i="25"/>
  <c r="D454" i="25"/>
  <c r="O454" i="25"/>
  <c r="P454" i="25" s="1"/>
  <c r="D455" i="25"/>
  <c r="O455" i="25"/>
  <c r="P455" i="25"/>
  <c r="X455" i="25"/>
  <c r="D456" i="25"/>
  <c r="O456" i="25"/>
  <c r="P456" i="25"/>
  <c r="X456" i="25"/>
  <c r="D457" i="25"/>
  <c r="O457" i="25"/>
  <c r="P457" i="25" s="1"/>
  <c r="D458" i="25"/>
  <c r="O458" i="25"/>
  <c r="P458" i="25"/>
  <c r="D459" i="25"/>
  <c r="O459" i="25"/>
  <c r="P459" i="25" s="1"/>
  <c r="X459" i="25"/>
  <c r="D460" i="25"/>
  <c r="O460" i="25"/>
  <c r="P460" i="25" s="1"/>
  <c r="X460" i="25"/>
  <c r="D461" i="25"/>
  <c r="O461" i="25"/>
  <c r="P461" i="25" s="1"/>
  <c r="X461" i="25"/>
  <c r="D462" i="25"/>
  <c r="O462" i="25"/>
  <c r="P462" i="25"/>
  <c r="X462" i="25"/>
  <c r="D463" i="25"/>
  <c r="O463" i="25"/>
  <c r="P463" i="25" s="1"/>
  <c r="X463" i="25"/>
  <c r="D464" i="25"/>
  <c r="O464" i="25"/>
  <c r="P464" i="25" s="1"/>
  <c r="D465" i="25"/>
  <c r="O465" i="25"/>
  <c r="P465" i="25"/>
  <c r="D466" i="25"/>
  <c r="O466" i="25"/>
  <c r="P466" i="25" s="1"/>
  <c r="D467" i="25"/>
  <c r="O467" i="25"/>
  <c r="P467" i="25" s="1"/>
  <c r="D468" i="25"/>
  <c r="O468" i="25"/>
  <c r="P468" i="25" s="1"/>
  <c r="D469" i="25"/>
  <c r="O469" i="25"/>
  <c r="P469" i="25" s="1"/>
  <c r="D470" i="25"/>
  <c r="O470" i="25"/>
  <c r="P470" i="25"/>
  <c r="X470" i="25"/>
  <c r="D471" i="25"/>
  <c r="O471" i="25"/>
  <c r="P471" i="25" s="1"/>
  <c r="D472" i="25"/>
  <c r="O472" i="25"/>
  <c r="P472" i="25" s="1"/>
  <c r="D473" i="25"/>
  <c r="O473" i="25"/>
  <c r="P473" i="25" s="1"/>
  <c r="X473" i="25"/>
  <c r="D474" i="25"/>
  <c r="O474" i="25"/>
  <c r="P474" i="25"/>
  <c r="X474" i="25"/>
  <c r="D475" i="25"/>
  <c r="O475" i="25"/>
  <c r="P475" i="25"/>
  <c r="X475" i="25"/>
  <c r="D476" i="25"/>
  <c r="O476" i="25"/>
  <c r="P476" i="25"/>
  <c r="X476" i="25"/>
  <c r="D477" i="25"/>
  <c r="O477" i="25"/>
  <c r="P477" i="25" s="1"/>
  <c r="D478" i="25"/>
  <c r="O478" i="25"/>
  <c r="P478" i="25" s="1"/>
  <c r="D479" i="25"/>
  <c r="O479" i="25"/>
  <c r="P479" i="25"/>
  <c r="D480" i="25"/>
  <c r="O480" i="25"/>
  <c r="P480" i="25" s="1"/>
  <c r="D481" i="25"/>
  <c r="O481" i="25"/>
  <c r="P481" i="25" s="1"/>
  <c r="X481" i="25"/>
  <c r="D482" i="25"/>
  <c r="O482" i="25"/>
  <c r="P482" i="25"/>
  <c r="D483" i="25"/>
  <c r="O483" i="25"/>
  <c r="P483" i="25" s="1"/>
  <c r="X483" i="25"/>
  <c r="D484" i="25"/>
  <c r="O484" i="25"/>
  <c r="P484" i="25" s="1"/>
  <c r="X484" i="25"/>
  <c r="D485" i="25"/>
  <c r="O485" i="25"/>
  <c r="P485" i="25" s="1"/>
  <c r="X485" i="25"/>
  <c r="D486" i="25"/>
  <c r="O486" i="25"/>
  <c r="P486" i="25" s="1"/>
  <c r="X486" i="25"/>
  <c r="D487" i="25"/>
  <c r="O487" i="25"/>
  <c r="P487" i="25" s="1"/>
  <c r="X487" i="25"/>
  <c r="D488" i="25"/>
  <c r="O488" i="25"/>
  <c r="P488" i="25" s="1"/>
  <c r="D491" i="25"/>
  <c r="O491" i="25"/>
  <c r="P491" i="25" s="1"/>
  <c r="X491" i="25"/>
  <c r="Z491" i="25" s="1"/>
  <c r="D494" i="25"/>
  <c r="E494" i="25"/>
  <c r="O494" i="25"/>
  <c r="P494" i="25"/>
  <c r="X494" i="25"/>
  <c r="Z494" i="25"/>
  <c r="D495" i="25"/>
  <c r="E495" i="25"/>
  <c r="O495" i="25"/>
  <c r="P495" i="25"/>
  <c r="X495" i="25"/>
  <c r="Z495" i="25" s="1"/>
  <c r="D496" i="25"/>
  <c r="E496" i="25"/>
  <c r="O496" i="25"/>
  <c r="P496" i="25" s="1"/>
  <c r="X496" i="25"/>
  <c r="Z496" i="25"/>
  <c r="D499" i="25"/>
  <c r="E499" i="25"/>
  <c r="O499" i="25"/>
  <c r="P499" i="25" s="1"/>
  <c r="X499" i="25"/>
  <c r="Z499" i="25" s="1"/>
  <c r="D500" i="25"/>
  <c r="E500" i="25"/>
  <c r="O500" i="25"/>
  <c r="P500" i="25" s="1"/>
  <c r="AB500" i="25" s="1"/>
  <c r="X500" i="25"/>
  <c r="Z500" i="25" s="1"/>
  <c r="D501" i="25"/>
  <c r="E501" i="25"/>
  <c r="O501" i="25"/>
  <c r="P501" i="25" s="1"/>
  <c r="X501" i="25"/>
  <c r="Z501" i="25" s="1"/>
  <c r="D502" i="25"/>
  <c r="E502" i="25"/>
  <c r="O502" i="25"/>
  <c r="P502" i="25"/>
  <c r="X502" i="25"/>
  <c r="Z502" i="25" s="1"/>
  <c r="D503" i="25"/>
  <c r="E503" i="25"/>
  <c r="O503" i="25"/>
  <c r="P503" i="25" s="1"/>
  <c r="AB503" i="25" s="1"/>
  <c r="X503" i="25"/>
  <c r="Z503" i="25"/>
  <c r="D504" i="25"/>
  <c r="E504" i="25"/>
  <c r="O504" i="25"/>
  <c r="P504" i="25"/>
  <c r="X504" i="25"/>
  <c r="Z504" i="25"/>
  <c r="D505" i="25"/>
  <c r="E505" i="25"/>
  <c r="O505" i="25"/>
  <c r="P505" i="25"/>
  <c r="AB505" i="25" s="1"/>
  <c r="X505" i="25"/>
  <c r="Z505" i="25" s="1"/>
  <c r="D506" i="25"/>
  <c r="E506" i="25"/>
  <c r="O506" i="25"/>
  <c r="P506" i="25" s="1"/>
  <c r="AB506" i="25" s="1"/>
  <c r="X506" i="25"/>
  <c r="Z506" i="25"/>
  <c r="D509" i="25"/>
  <c r="E509" i="25"/>
  <c r="O509" i="25"/>
  <c r="P509" i="25" s="1"/>
  <c r="X509" i="25"/>
  <c r="Z509" i="25" s="1"/>
  <c r="D510" i="25"/>
  <c r="E510" i="25"/>
  <c r="O510" i="25"/>
  <c r="P510" i="25" s="1"/>
  <c r="X510" i="25"/>
  <c r="Z510" i="25"/>
  <c r="D511" i="25"/>
  <c r="E511" i="25"/>
  <c r="O511" i="25"/>
  <c r="P511" i="25"/>
  <c r="X511" i="25"/>
  <c r="Z511" i="25" s="1"/>
  <c r="D512" i="25"/>
  <c r="E512" i="25"/>
  <c r="O512" i="25"/>
  <c r="P512" i="25" s="1"/>
  <c r="AB512" i="25" s="1"/>
  <c r="X512" i="25"/>
  <c r="Z512" i="25" s="1"/>
  <c r="D513" i="25"/>
  <c r="E513" i="25"/>
  <c r="O513" i="25"/>
  <c r="P513" i="25" s="1"/>
  <c r="AB513" i="25" s="1"/>
  <c r="X513" i="25"/>
  <c r="Z513" i="25"/>
  <c r="D514" i="25"/>
  <c r="E514" i="25"/>
  <c r="O514" i="25"/>
  <c r="P514" i="25" s="1"/>
  <c r="X514" i="25"/>
  <c r="Z514" i="25" s="1"/>
  <c r="D515" i="25"/>
  <c r="E515" i="25"/>
  <c r="O515" i="25"/>
  <c r="P515" i="25" s="1"/>
  <c r="X515" i="25"/>
  <c r="Z515" i="25" s="1"/>
  <c r="D516" i="25"/>
  <c r="E516" i="25"/>
  <c r="O516" i="25"/>
  <c r="P516" i="25"/>
  <c r="X516" i="25"/>
  <c r="Z516" i="25" s="1"/>
  <c r="D517" i="25"/>
  <c r="E517" i="25"/>
  <c r="O517" i="25"/>
  <c r="P517" i="25" s="1"/>
  <c r="AB517" i="25" s="1"/>
  <c r="X517" i="25"/>
  <c r="Z517" i="25"/>
  <c r="D518" i="25"/>
  <c r="E518" i="25"/>
  <c r="O518" i="25"/>
  <c r="P518" i="25"/>
  <c r="X518" i="25"/>
  <c r="Z518" i="25"/>
  <c r="D519" i="25"/>
  <c r="E519" i="25"/>
  <c r="O519" i="25"/>
  <c r="P519" i="25"/>
  <c r="X519" i="25"/>
  <c r="Z519" i="25" s="1"/>
  <c r="D520" i="25"/>
  <c r="E520" i="25"/>
  <c r="O520" i="25"/>
  <c r="P520" i="25" s="1"/>
  <c r="X520" i="25"/>
  <c r="Z520" i="25" s="1"/>
  <c r="D521" i="25"/>
  <c r="E521" i="25"/>
  <c r="O521" i="25"/>
  <c r="P521" i="25" s="1"/>
  <c r="X521" i="25"/>
  <c r="Z521" i="25"/>
  <c r="D522" i="25"/>
  <c r="E522" i="25"/>
  <c r="O522" i="25"/>
  <c r="P522" i="25"/>
  <c r="X522" i="25"/>
  <c r="Z522" i="25" s="1"/>
  <c r="D523" i="25"/>
  <c r="E523" i="25"/>
  <c r="O523" i="25"/>
  <c r="P523" i="25" s="1"/>
  <c r="X523" i="25"/>
  <c r="Z523" i="25" s="1"/>
  <c r="D524" i="25"/>
  <c r="E524" i="25"/>
  <c r="O524" i="25"/>
  <c r="P524" i="25" s="1"/>
  <c r="X524" i="25"/>
  <c r="Z524" i="25" s="1"/>
  <c r="D525" i="25"/>
  <c r="E525" i="25"/>
  <c r="O525" i="25"/>
  <c r="P525" i="25" s="1"/>
  <c r="X525" i="25"/>
  <c r="Z525" i="25" s="1"/>
  <c r="D528" i="25"/>
  <c r="E528" i="25"/>
  <c r="O528" i="25"/>
  <c r="P528" i="25" s="1"/>
  <c r="AB528" i="25" s="1"/>
  <c r="X528" i="25"/>
  <c r="Z528" i="25" s="1"/>
  <c r="D529" i="25"/>
  <c r="E529" i="25"/>
  <c r="O529" i="25"/>
  <c r="P529" i="25" s="1"/>
  <c r="X529" i="25"/>
  <c r="Z529" i="25" s="1"/>
  <c r="D530" i="25"/>
  <c r="E530" i="25"/>
  <c r="O530" i="25"/>
  <c r="P530" i="25"/>
  <c r="X530" i="25"/>
  <c r="Z530" i="25" s="1"/>
  <c r="D531" i="25"/>
  <c r="E531" i="25"/>
  <c r="O531" i="25"/>
  <c r="P531" i="25" s="1"/>
  <c r="X531" i="25"/>
  <c r="Z531" i="25" s="1"/>
  <c r="D532" i="25"/>
  <c r="E532" i="25"/>
  <c r="O532" i="25"/>
  <c r="P532" i="25" s="1"/>
  <c r="AB532" i="25" s="1"/>
  <c r="X532" i="25"/>
  <c r="Z532" i="25"/>
  <c r="D533" i="25"/>
  <c r="E533" i="25"/>
  <c r="O533" i="25"/>
  <c r="P533" i="25"/>
  <c r="X533" i="25"/>
  <c r="Z533" i="25" s="1"/>
  <c r="D534" i="25"/>
  <c r="E534" i="25"/>
  <c r="O534" i="25"/>
  <c r="P534" i="25" s="1"/>
  <c r="X534" i="25"/>
  <c r="Z534" i="25" s="1"/>
  <c r="D535" i="25"/>
  <c r="E535" i="25"/>
  <c r="O535" i="25"/>
  <c r="P535" i="25" s="1"/>
  <c r="X535" i="25"/>
  <c r="Z535" i="25" s="1"/>
  <c r="D536" i="25"/>
  <c r="E536" i="25"/>
  <c r="O536" i="25"/>
  <c r="P536" i="25" s="1"/>
  <c r="X536" i="25"/>
  <c r="Z536" i="25" s="1"/>
  <c r="D537" i="25"/>
  <c r="E537" i="25"/>
  <c r="O537" i="25"/>
  <c r="P537" i="25" s="1"/>
  <c r="X537" i="25"/>
  <c r="Z537" i="25" s="1"/>
  <c r="D540" i="25"/>
  <c r="E540" i="25"/>
  <c r="O540" i="25"/>
  <c r="P540" i="25" s="1"/>
  <c r="X540" i="25"/>
  <c r="Z540" i="25" s="1"/>
  <c r="D541" i="25"/>
  <c r="E541" i="25"/>
  <c r="O541" i="25"/>
  <c r="P541" i="25" s="1"/>
  <c r="X541" i="25"/>
  <c r="Z541" i="25" s="1"/>
  <c r="D542" i="25"/>
  <c r="E542" i="25"/>
  <c r="O542" i="25"/>
  <c r="P542" i="25"/>
  <c r="X542" i="25"/>
  <c r="Z542" i="25" s="1"/>
  <c r="D543" i="25"/>
  <c r="E543" i="25"/>
  <c r="O543" i="25"/>
  <c r="P543" i="25" s="1"/>
  <c r="X543" i="25"/>
  <c r="Z543" i="25"/>
  <c r="D544" i="25"/>
  <c r="E544" i="25"/>
  <c r="O544" i="25"/>
  <c r="P544" i="25" s="1"/>
  <c r="X544" i="25"/>
  <c r="Z544" i="25" s="1"/>
  <c r="D545" i="25"/>
  <c r="E545" i="25"/>
  <c r="O545" i="25"/>
  <c r="P545" i="25" s="1"/>
  <c r="X545" i="25"/>
  <c r="Z545" i="25" s="1"/>
  <c r="D546" i="25"/>
  <c r="E546" i="25"/>
  <c r="O546" i="25"/>
  <c r="P546" i="25"/>
  <c r="X546" i="25"/>
  <c r="Z546" i="25" s="1"/>
  <c r="D547" i="25"/>
  <c r="E547" i="25"/>
  <c r="O547" i="25"/>
  <c r="P547" i="25" s="1"/>
  <c r="X547" i="25"/>
  <c r="Z547" i="25"/>
  <c r="D548" i="25"/>
  <c r="E548" i="25"/>
  <c r="O548" i="25"/>
  <c r="P548" i="25" s="1"/>
  <c r="X548" i="25"/>
  <c r="Z548" i="25" s="1"/>
  <c r="D549" i="25"/>
  <c r="E549" i="25"/>
  <c r="O549" i="25"/>
  <c r="P549" i="25" s="1"/>
  <c r="X549" i="25"/>
  <c r="Z549" i="25" s="1"/>
  <c r="D550" i="25"/>
  <c r="E550" i="25"/>
  <c r="O550" i="25"/>
  <c r="P550" i="25"/>
  <c r="X550" i="25"/>
  <c r="Z550" i="25" s="1"/>
  <c r="D553" i="25"/>
  <c r="E553" i="25"/>
  <c r="O553" i="25"/>
  <c r="P553" i="25" s="1"/>
  <c r="X553" i="25"/>
  <c r="Z553" i="25"/>
  <c r="D554" i="25"/>
  <c r="E554" i="25"/>
  <c r="O554" i="25"/>
  <c r="P554" i="25" s="1"/>
  <c r="X554" i="25"/>
  <c r="Z554" i="25" s="1"/>
  <c r="D555" i="25"/>
  <c r="E555" i="25"/>
  <c r="O555" i="25"/>
  <c r="P555" i="25" s="1"/>
  <c r="X555" i="25"/>
  <c r="Z555" i="25" s="1"/>
  <c r="D556" i="25"/>
  <c r="E556" i="25"/>
  <c r="O556" i="25"/>
  <c r="P556" i="25"/>
  <c r="X556" i="25"/>
  <c r="Z556" i="25" s="1"/>
  <c r="D557" i="25"/>
  <c r="E557" i="25"/>
  <c r="O557" i="25"/>
  <c r="P557" i="25" s="1"/>
  <c r="X557" i="25"/>
  <c r="Z557" i="25"/>
  <c r="D560" i="25"/>
  <c r="E560" i="25"/>
  <c r="O560" i="25"/>
  <c r="P560" i="25" s="1"/>
  <c r="X560" i="25"/>
  <c r="Z560" i="25" s="1"/>
  <c r="D561" i="25"/>
  <c r="E561" i="25"/>
  <c r="O561" i="25"/>
  <c r="P561" i="25" s="1"/>
  <c r="X561" i="25"/>
  <c r="Z561" i="25" s="1"/>
  <c r="D562" i="25"/>
  <c r="E562" i="25"/>
  <c r="O562" i="25"/>
  <c r="P562" i="25"/>
  <c r="X562" i="25"/>
  <c r="Z562" i="25" s="1"/>
  <c r="D563" i="25"/>
  <c r="E563" i="25"/>
  <c r="O563" i="25"/>
  <c r="P563" i="25" s="1"/>
  <c r="X563" i="25"/>
  <c r="Z563" i="25"/>
  <c r="D564" i="25"/>
  <c r="E564" i="25"/>
  <c r="O564" i="25"/>
  <c r="P564" i="25" s="1"/>
  <c r="X564" i="25"/>
  <c r="Z564" i="25" s="1"/>
  <c r="D565" i="25"/>
  <c r="E565" i="25"/>
  <c r="O565" i="25"/>
  <c r="P565" i="25" s="1"/>
  <c r="X565" i="25"/>
  <c r="Z565" i="25" s="1"/>
  <c r="D566" i="25"/>
  <c r="E566" i="25"/>
  <c r="O566" i="25"/>
  <c r="P566" i="25"/>
  <c r="X566" i="25"/>
  <c r="Z566" i="25" s="1"/>
  <c r="D567" i="25"/>
  <c r="E567" i="25"/>
  <c r="O567" i="25"/>
  <c r="P567" i="25" s="1"/>
  <c r="X567" i="25"/>
  <c r="Z567" i="25"/>
  <c r="D568" i="25"/>
  <c r="E568" i="25"/>
  <c r="O568" i="25"/>
  <c r="P568" i="25" s="1"/>
  <c r="X568" i="25"/>
  <c r="Z568" i="25" s="1"/>
  <c r="D569" i="25"/>
  <c r="E569" i="25"/>
  <c r="O569" i="25"/>
  <c r="P569" i="25" s="1"/>
  <c r="X569" i="25"/>
  <c r="Z569" i="25" s="1"/>
  <c r="D570" i="25"/>
  <c r="E570" i="25"/>
  <c r="O570" i="25"/>
  <c r="P570" i="25"/>
  <c r="X570" i="25"/>
  <c r="Z570" i="25" s="1"/>
  <c r="D571" i="25"/>
  <c r="E571" i="25"/>
  <c r="O571" i="25"/>
  <c r="P571" i="25" s="1"/>
  <c r="X571" i="25"/>
  <c r="Z571" i="25"/>
  <c r="D572" i="25"/>
  <c r="E572" i="25"/>
  <c r="O572" i="25"/>
  <c r="P572" i="25" s="1"/>
  <c r="X572" i="25"/>
  <c r="Z572" i="25" s="1"/>
  <c r="D575" i="25"/>
  <c r="E575" i="25"/>
  <c r="O575" i="25"/>
  <c r="P575" i="25" s="1"/>
  <c r="X575" i="25"/>
  <c r="Z575" i="25" s="1"/>
  <c r="D576" i="25"/>
  <c r="O576" i="25"/>
  <c r="P576" i="25" s="1"/>
  <c r="Z576" i="25"/>
  <c r="D579" i="25"/>
  <c r="E579" i="25"/>
  <c r="O579" i="25"/>
  <c r="P579" i="25" s="1"/>
  <c r="AB579" i="25" s="1"/>
  <c r="X579" i="25"/>
  <c r="Z579" i="25" s="1"/>
  <c r="D580" i="25"/>
  <c r="E580" i="25"/>
  <c r="O580" i="25"/>
  <c r="P580" i="25" s="1"/>
  <c r="X580" i="25"/>
  <c r="Z580" i="25"/>
  <c r="D581" i="25"/>
  <c r="E581" i="25"/>
  <c r="O581" i="25"/>
  <c r="P581" i="25" s="1"/>
  <c r="X581" i="25"/>
  <c r="Z581" i="25" s="1"/>
  <c r="D582" i="25"/>
  <c r="E582" i="25"/>
  <c r="O582" i="25"/>
  <c r="P582" i="25" s="1"/>
  <c r="X582" i="25"/>
  <c r="Z582" i="25" s="1"/>
  <c r="D583" i="25"/>
  <c r="E583" i="25"/>
  <c r="O583" i="25"/>
  <c r="P583" i="25" s="1"/>
  <c r="X583" i="25"/>
  <c r="Z583" i="25" s="1"/>
  <c r="D584" i="25"/>
  <c r="E584" i="25"/>
  <c r="O584" i="25"/>
  <c r="P584" i="25" s="1"/>
  <c r="X584" i="25"/>
  <c r="Z584" i="25" s="1"/>
  <c r="AB514" i="25" l="1"/>
  <c r="AB583" i="25"/>
  <c r="AB569" i="25"/>
  <c r="AB561" i="25"/>
  <c r="AB549" i="25"/>
  <c r="AB535" i="25"/>
  <c r="AB510" i="25"/>
  <c r="AB575" i="25"/>
  <c r="AB565" i="25"/>
  <c r="AB555" i="25"/>
  <c r="AB545" i="25"/>
  <c r="AB509" i="25"/>
  <c r="AB17" i="25"/>
  <c r="AB12" i="25"/>
  <c r="AB491" i="25"/>
  <c r="AB568" i="25"/>
  <c r="AB560" i="25"/>
  <c r="AB554" i="25"/>
  <c r="AB548" i="25"/>
  <c r="AB581" i="25"/>
  <c r="AB571" i="25"/>
  <c r="AB570" i="25"/>
  <c r="AB567" i="25"/>
  <c r="AB566" i="25"/>
  <c r="AB563" i="25"/>
  <c r="AB562" i="25"/>
  <c r="AB557" i="25"/>
  <c r="AB556" i="25"/>
  <c r="AB553" i="25"/>
  <c r="AB550" i="25"/>
  <c r="AB547" i="25"/>
  <c r="AB546" i="25"/>
  <c r="AB543" i="25"/>
  <c r="AB542" i="25"/>
  <c r="AB536" i="25"/>
  <c r="AB525" i="25"/>
  <c r="AB518" i="25"/>
  <c r="AB504" i="25"/>
  <c r="AB501" i="25"/>
  <c r="AB499" i="25"/>
  <c r="AB494" i="25"/>
  <c r="AB572" i="25"/>
  <c r="AB564" i="25"/>
  <c r="AB544" i="25"/>
  <c r="AB531" i="25"/>
  <c r="AB522" i="25"/>
  <c r="AB584" i="25"/>
  <c r="AB580" i="25"/>
  <c r="AB541" i="25"/>
  <c r="AB521" i="25"/>
  <c r="AB16" i="25"/>
  <c r="AB11" i="25"/>
  <c r="AB24" i="25"/>
  <c r="AB19" i="25"/>
  <c r="AB8" i="25"/>
  <c r="AB582" i="25"/>
  <c r="AB540" i="25"/>
  <c r="AB534" i="25"/>
  <c r="AB530" i="25"/>
  <c r="AB524" i="25"/>
  <c r="AB520" i="25"/>
  <c r="AB516" i="25"/>
  <c r="AB511" i="25"/>
  <c r="AB496" i="25"/>
  <c r="AB537" i="25"/>
  <c r="AB533" i="25"/>
  <c r="AB529" i="25"/>
  <c r="AB523" i="25"/>
  <c r="AB519" i="25"/>
  <c r="AB515" i="25"/>
  <c r="AB502" i="25"/>
  <c r="AB495" i="25"/>
  <c r="AB10" i="25"/>
  <c r="AB18" i="25"/>
  <c r="AB13" i="25"/>
  <c r="AB9" i="25"/>
  <c r="K133" i="23"/>
  <c r="K134" i="23"/>
  <c r="K135" i="23"/>
  <c r="K136" i="23"/>
  <c r="K137" i="23"/>
  <c r="K138" i="23"/>
  <c r="K139" i="23"/>
  <c r="K140" i="23"/>
  <c r="K141" i="23"/>
  <c r="K142" i="23"/>
  <c r="K143" i="23"/>
  <c r="K144" i="23"/>
  <c r="K145" i="23"/>
  <c r="K146" i="23"/>
  <c r="K147" i="23"/>
  <c r="K148" i="23"/>
  <c r="K149" i="23"/>
  <c r="K150" i="23"/>
  <c r="K151" i="23"/>
  <c r="K152" i="23"/>
  <c r="K153" i="23"/>
  <c r="K154" i="23"/>
  <c r="K155" i="23"/>
  <c r="K115" i="23"/>
  <c r="K116" i="23"/>
  <c r="K117" i="23"/>
  <c r="K118" i="23"/>
  <c r="K119" i="23"/>
  <c r="K120" i="23"/>
  <c r="K121" i="23"/>
  <c r="K122" i="23"/>
  <c r="K123" i="23"/>
  <c r="K124" i="23"/>
  <c r="K125" i="23"/>
  <c r="K126" i="23"/>
  <c r="K127" i="23"/>
  <c r="K128" i="23"/>
  <c r="K129" i="23"/>
  <c r="K130" i="23"/>
  <c r="K131" i="23"/>
  <c r="K132" i="23"/>
  <c r="K102" i="23"/>
  <c r="K103" i="23"/>
  <c r="K104" i="23"/>
  <c r="K105" i="23"/>
  <c r="K106" i="23"/>
  <c r="K107" i="23"/>
  <c r="K108" i="23"/>
  <c r="K109" i="23"/>
  <c r="K110" i="23"/>
  <c r="K111" i="23"/>
  <c r="K112" i="23"/>
  <c r="K113" i="23"/>
  <c r="K114" i="23"/>
  <c r="K84" i="23"/>
  <c r="K85" i="23"/>
  <c r="K86" i="23"/>
  <c r="K87" i="23"/>
  <c r="K88" i="23"/>
  <c r="K89" i="23"/>
  <c r="K90" i="23"/>
  <c r="K91" i="23"/>
  <c r="K92" i="23"/>
  <c r="K93" i="23"/>
  <c r="K94" i="23"/>
  <c r="K95" i="23"/>
  <c r="K96" i="23"/>
  <c r="K97" i="23"/>
  <c r="K98" i="23"/>
  <c r="K99" i="23"/>
  <c r="K100" i="23"/>
  <c r="K101" i="23"/>
  <c r="K69" i="23"/>
  <c r="K70" i="23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K66" i="23"/>
  <c r="K67" i="23"/>
  <c r="K68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30" i="23"/>
  <c r="K31" i="23"/>
  <c r="K32" i="23"/>
  <c r="K33" i="23"/>
  <c r="K34" i="23"/>
  <c r="K35" i="23"/>
  <c r="K36" i="23"/>
  <c r="K37" i="23"/>
  <c r="K38" i="23"/>
  <c r="K39" i="23"/>
  <c r="K40" i="23"/>
  <c r="K27" i="23"/>
  <c r="K28" i="23"/>
  <c r="K29" i="23"/>
  <c r="K446" i="14" l="1"/>
  <c r="K447" i="14"/>
  <c r="K448" i="14"/>
  <c r="K443" i="14"/>
  <c r="K444" i="14"/>
  <c r="K445" i="14"/>
  <c r="K441" i="14"/>
  <c r="K442" i="14"/>
  <c r="K439" i="14"/>
  <c r="K440" i="14"/>
  <c r="K438" i="14"/>
  <c r="K514" i="14"/>
  <c r="K515" i="14"/>
  <c r="K516" i="14"/>
  <c r="K517" i="14"/>
  <c r="K518" i="14"/>
  <c r="K519" i="14"/>
  <c r="K520" i="14"/>
  <c r="K521" i="14"/>
  <c r="K522" i="14"/>
  <c r="K523" i="14"/>
  <c r="K524" i="14"/>
  <c r="K525" i="14"/>
  <c r="K526" i="14"/>
  <c r="K527" i="14"/>
  <c r="K528" i="14"/>
  <c r="K529" i="14"/>
  <c r="K530" i="14"/>
  <c r="K502" i="14"/>
  <c r="K503" i="14"/>
  <c r="K504" i="14"/>
  <c r="K505" i="14"/>
  <c r="K506" i="14"/>
  <c r="K507" i="14"/>
  <c r="K508" i="14"/>
  <c r="K509" i="14"/>
  <c r="K510" i="14"/>
  <c r="K511" i="14"/>
  <c r="K512" i="14"/>
  <c r="K513" i="14"/>
  <c r="K486" i="14"/>
  <c r="K487" i="14"/>
  <c r="K488" i="14"/>
  <c r="K489" i="14"/>
  <c r="K490" i="14"/>
  <c r="K491" i="14"/>
  <c r="K492" i="14"/>
  <c r="K493" i="14"/>
  <c r="K494" i="14"/>
  <c r="K495" i="14"/>
  <c r="K496" i="14"/>
  <c r="K497" i="14"/>
  <c r="K498" i="14"/>
  <c r="K499" i="14"/>
  <c r="K500" i="14"/>
  <c r="K501" i="14"/>
  <c r="K473" i="14"/>
  <c r="K474" i="14"/>
  <c r="K475" i="14"/>
  <c r="K476" i="14"/>
  <c r="K477" i="14"/>
  <c r="K478" i="14"/>
  <c r="K479" i="14"/>
  <c r="K480" i="14"/>
  <c r="K481" i="14"/>
  <c r="K482" i="14"/>
  <c r="K483" i="14"/>
  <c r="K484" i="14"/>
  <c r="K485" i="14"/>
  <c r="K457" i="14"/>
  <c r="K458" i="14"/>
  <c r="K459" i="14"/>
  <c r="K460" i="14"/>
  <c r="K461" i="14"/>
  <c r="K462" i="14"/>
  <c r="K463" i="14"/>
  <c r="K464" i="14"/>
  <c r="K465" i="14"/>
  <c r="K466" i="14"/>
  <c r="K467" i="14"/>
  <c r="K468" i="14"/>
  <c r="K469" i="14"/>
  <c r="K470" i="14"/>
  <c r="K471" i="14"/>
  <c r="K472" i="14"/>
  <c r="K449" i="14"/>
  <c r="K450" i="14"/>
  <c r="K451" i="14"/>
  <c r="K452" i="14"/>
  <c r="K453" i="14"/>
  <c r="K454" i="14"/>
  <c r="K455" i="14"/>
  <c r="K456" i="14"/>
  <c r="K205" i="24" l="1"/>
  <c r="K198" i="24"/>
  <c r="K200" i="24"/>
  <c r="K201" i="24"/>
  <c r="K202" i="24"/>
  <c r="K203" i="24"/>
  <c r="K138" i="24" l="1"/>
  <c r="K139" i="24"/>
  <c r="K140" i="24"/>
  <c r="K141" i="24"/>
  <c r="K142" i="24"/>
  <c r="K143" i="24"/>
  <c r="K144" i="24"/>
  <c r="K122" i="24" l="1"/>
  <c r="K123" i="24"/>
  <c r="K14" i="24"/>
  <c r="K15" i="24"/>
  <c r="K94" i="24"/>
  <c r="K95" i="24"/>
  <c r="K51" i="24" l="1"/>
  <c r="K193" i="24" l="1"/>
  <c r="K195" i="24"/>
  <c r="K196" i="24"/>
  <c r="K197" i="24"/>
  <c r="K191" i="24"/>
  <c r="K192" i="24"/>
  <c r="K113" i="14" l="1"/>
  <c r="K114" i="14"/>
  <c r="K115" i="14"/>
  <c r="K116" i="14"/>
  <c r="K117" i="14"/>
  <c r="K118" i="14"/>
  <c r="K119" i="14"/>
  <c r="K120" i="14"/>
  <c r="K121" i="14"/>
  <c r="K122" i="14"/>
  <c r="K123" i="14"/>
  <c r="K108" i="14"/>
  <c r="K109" i="14"/>
  <c r="K110" i="14"/>
  <c r="K111" i="14"/>
  <c r="K112" i="14"/>
  <c r="K107" i="14"/>
  <c r="K192" i="14"/>
  <c r="K193" i="14"/>
  <c r="K194" i="14"/>
  <c r="K195" i="14"/>
  <c r="K196" i="14"/>
  <c r="K197" i="14"/>
  <c r="K198" i="14"/>
  <c r="K199" i="14"/>
  <c r="K200" i="14"/>
  <c r="K201" i="14"/>
  <c r="K202" i="14"/>
  <c r="K203" i="14"/>
  <c r="K204" i="14"/>
  <c r="K205" i="14"/>
  <c r="K182" i="14"/>
  <c r="K183" i="14"/>
  <c r="K184" i="14"/>
  <c r="K185" i="14"/>
  <c r="K186" i="14"/>
  <c r="K187" i="14"/>
  <c r="K188" i="14"/>
  <c r="K189" i="14"/>
  <c r="K190" i="14"/>
  <c r="K191" i="14"/>
  <c r="K171" i="14"/>
  <c r="K172" i="14"/>
  <c r="K173" i="14"/>
  <c r="K174" i="14"/>
  <c r="K175" i="14"/>
  <c r="K176" i="14"/>
  <c r="K177" i="14"/>
  <c r="K178" i="14"/>
  <c r="K179" i="14"/>
  <c r="K180" i="14"/>
  <c r="K181" i="14"/>
  <c r="K158" i="14"/>
  <c r="K159" i="14"/>
  <c r="K160" i="14"/>
  <c r="K161" i="14"/>
  <c r="K162" i="14"/>
  <c r="K163" i="14"/>
  <c r="K164" i="14"/>
  <c r="K165" i="14"/>
  <c r="K166" i="14"/>
  <c r="K167" i="14"/>
  <c r="K168" i="14"/>
  <c r="K169" i="14"/>
  <c r="K170" i="14"/>
  <c r="K151" i="14"/>
  <c r="K152" i="14"/>
  <c r="K153" i="14"/>
  <c r="K154" i="14"/>
  <c r="K155" i="14"/>
  <c r="K156" i="14"/>
  <c r="K157" i="14"/>
  <c r="K144" i="14"/>
  <c r="K145" i="14"/>
  <c r="K146" i="14"/>
  <c r="K147" i="14"/>
  <c r="K148" i="14"/>
  <c r="K149" i="14"/>
  <c r="K150" i="14"/>
  <c r="K140" i="14"/>
  <c r="K141" i="14"/>
  <c r="K142" i="14"/>
  <c r="K143" i="14"/>
  <c r="K133" i="14"/>
  <c r="K134" i="14"/>
  <c r="K135" i="14"/>
  <c r="K136" i="14"/>
  <c r="K137" i="14"/>
  <c r="K138" i="14"/>
  <c r="K139" i="14"/>
  <c r="K129" i="14"/>
  <c r="K130" i="14"/>
  <c r="K131" i="14"/>
  <c r="K132" i="14"/>
  <c r="K128" i="14"/>
  <c r="K412" i="14"/>
  <c r="K413" i="14"/>
  <c r="K414" i="14"/>
  <c r="K415" i="14"/>
  <c r="K416" i="14"/>
  <c r="K417" i="14"/>
  <c r="K418" i="14"/>
  <c r="K419" i="14"/>
  <c r="K420" i="14"/>
  <c r="K421" i="14"/>
  <c r="K422" i="14"/>
  <c r="K423" i="14"/>
  <c r="K424" i="14"/>
  <c r="K425" i="14"/>
  <c r="K426" i="14"/>
  <c r="K427" i="14"/>
  <c r="K428" i="14"/>
  <c r="K395" i="14"/>
  <c r="K396" i="14"/>
  <c r="K397" i="14"/>
  <c r="K398" i="14"/>
  <c r="K399" i="14"/>
  <c r="K400" i="14"/>
  <c r="K401" i="14"/>
  <c r="K402" i="14"/>
  <c r="K403" i="14"/>
  <c r="K404" i="14"/>
  <c r="K405" i="14"/>
  <c r="K406" i="14"/>
  <c r="K407" i="14"/>
  <c r="K408" i="14"/>
  <c r="K409" i="14"/>
  <c r="K410" i="14"/>
  <c r="K411" i="14"/>
  <c r="K383" i="14"/>
  <c r="K384" i="14"/>
  <c r="K385" i="14"/>
  <c r="K386" i="14"/>
  <c r="K387" i="14"/>
  <c r="K388" i="14"/>
  <c r="K389" i="14"/>
  <c r="K390" i="14"/>
  <c r="K391" i="14"/>
  <c r="K392" i="14"/>
  <c r="K393" i="14"/>
  <c r="K394" i="14"/>
  <c r="K369" i="14"/>
  <c r="K370" i="14"/>
  <c r="K371" i="14"/>
  <c r="K372" i="14"/>
  <c r="K373" i="14"/>
  <c r="K374" i="14"/>
  <c r="K375" i="14"/>
  <c r="K376" i="14"/>
  <c r="K377" i="14"/>
  <c r="K378" i="14"/>
  <c r="K379" i="14"/>
  <c r="K380" i="14"/>
  <c r="K381" i="14"/>
  <c r="K382" i="14"/>
  <c r="K356" i="14"/>
  <c r="K357" i="14"/>
  <c r="K358" i="14"/>
  <c r="K359" i="14"/>
  <c r="K360" i="14"/>
  <c r="K361" i="14"/>
  <c r="K362" i="14"/>
  <c r="K363" i="14"/>
  <c r="K364" i="14"/>
  <c r="K365" i="14"/>
  <c r="K366" i="14"/>
  <c r="K367" i="14"/>
  <c r="K368" i="14"/>
  <c r="K351" i="14"/>
  <c r="K352" i="14"/>
  <c r="K353" i="14"/>
  <c r="K354" i="14"/>
  <c r="K355" i="14"/>
  <c r="K334" i="14"/>
  <c r="K335" i="14"/>
  <c r="K336" i="14"/>
  <c r="K337" i="14"/>
  <c r="K338" i="14"/>
  <c r="K339" i="14"/>
  <c r="K340" i="14"/>
  <c r="K341" i="14"/>
  <c r="K342" i="14"/>
  <c r="K343" i="14"/>
  <c r="K344" i="14"/>
  <c r="K345" i="14"/>
  <c r="K346" i="14"/>
  <c r="K347" i="14"/>
  <c r="K348" i="14"/>
  <c r="K349" i="14"/>
  <c r="K350" i="14"/>
  <c r="K324" i="14"/>
  <c r="K325" i="14"/>
  <c r="K326" i="14"/>
  <c r="K327" i="14"/>
  <c r="K328" i="14"/>
  <c r="K329" i="14"/>
  <c r="K330" i="14"/>
  <c r="K331" i="14"/>
  <c r="K332" i="14"/>
  <c r="K333" i="14"/>
  <c r="K314" i="14"/>
  <c r="K315" i="14"/>
  <c r="K316" i="14"/>
  <c r="K317" i="14"/>
  <c r="K318" i="14"/>
  <c r="K319" i="14"/>
  <c r="K320" i="14"/>
  <c r="K321" i="14"/>
  <c r="K322" i="14"/>
  <c r="K323" i="14"/>
  <c r="K306" i="14"/>
  <c r="K307" i="14"/>
  <c r="K308" i="14"/>
  <c r="K309" i="14"/>
  <c r="K310" i="14"/>
  <c r="K311" i="14"/>
  <c r="K312" i="14"/>
  <c r="K313" i="14"/>
  <c r="K292" i="14"/>
  <c r="K293" i="14"/>
  <c r="K294" i="14"/>
  <c r="K295" i="14"/>
  <c r="K296" i="14"/>
  <c r="K297" i="14"/>
  <c r="K298" i="14"/>
  <c r="K299" i="14"/>
  <c r="K300" i="14"/>
  <c r="K301" i="14"/>
  <c r="K302" i="14"/>
  <c r="K303" i="14"/>
  <c r="K304" i="14"/>
  <c r="K305" i="14"/>
  <c r="K281" i="14"/>
  <c r="K282" i="14"/>
  <c r="K283" i="14"/>
  <c r="K284" i="14"/>
  <c r="K285" i="14"/>
  <c r="K286" i="14"/>
  <c r="K287" i="14"/>
  <c r="K288" i="14"/>
  <c r="K289" i="14"/>
  <c r="K290" i="14"/>
  <c r="K291" i="14"/>
  <c r="K266" i="14"/>
  <c r="K267" i="14"/>
  <c r="K268" i="14"/>
  <c r="K269" i="14"/>
  <c r="K270" i="14"/>
  <c r="K271" i="14"/>
  <c r="K272" i="14"/>
  <c r="K273" i="14"/>
  <c r="K274" i="14"/>
  <c r="K275" i="14"/>
  <c r="K276" i="14"/>
  <c r="K277" i="14"/>
  <c r="K278" i="14"/>
  <c r="K279" i="14"/>
  <c r="K280" i="14"/>
  <c r="K257" i="14"/>
  <c r="K258" i="14"/>
  <c r="K259" i="14"/>
  <c r="K260" i="14"/>
  <c r="K261" i="14"/>
  <c r="K262" i="14"/>
  <c r="K263" i="14"/>
  <c r="K264" i="14"/>
  <c r="K265" i="14"/>
  <c r="K249" i="14"/>
  <c r="K250" i="14"/>
  <c r="K251" i="14"/>
  <c r="K252" i="14"/>
  <c r="K253" i="14"/>
  <c r="K254" i="14"/>
  <c r="K255" i="14"/>
  <c r="K256" i="14"/>
  <c r="K243" i="14"/>
  <c r="K244" i="14"/>
  <c r="K245" i="14"/>
  <c r="K246" i="14"/>
  <c r="K247" i="14"/>
  <c r="K248" i="14"/>
  <c r="K223" i="14"/>
  <c r="K224" i="14"/>
  <c r="K225" i="14"/>
  <c r="K226" i="14"/>
  <c r="K227" i="14"/>
  <c r="K228" i="14"/>
  <c r="K229" i="14"/>
  <c r="K230" i="14"/>
  <c r="K231" i="14"/>
  <c r="K232" i="14"/>
  <c r="K233" i="14"/>
  <c r="K234" i="14"/>
  <c r="K235" i="14"/>
  <c r="K236" i="14"/>
  <c r="K237" i="14"/>
  <c r="K238" i="14"/>
  <c r="K239" i="14"/>
  <c r="K240" i="14"/>
  <c r="K241" i="14"/>
  <c r="K242" i="14"/>
  <c r="K216" i="14"/>
  <c r="K217" i="14"/>
  <c r="K218" i="14"/>
  <c r="K219" i="14"/>
  <c r="K220" i="14"/>
  <c r="K221" i="14"/>
  <c r="K222" i="14"/>
  <c r="K206" i="14"/>
  <c r="K207" i="14"/>
  <c r="K208" i="14"/>
  <c r="K209" i="14"/>
  <c r="K210" i="14"/>
  <c r="K211" i="14"/>
  <c r="K212" i="14"/>
  <c r="K213" i="14"/>
  <c r="K214" i="14"/>
  <c r="K215" i="14"/>
  <c r="K554" i="14" l="1"/>
  <c r="K555" i="14"/>
  <c r="K556" i="14"/>
  <c r="K557" i="14"/>
  <c r="K558" i="14"/>
  <c r="K559" i="14"/>
  <c r="K560" i="14"/>
  <c r="K561" i="14"/>
  <c r="K562" i="14"/>
  <c r="K553" i="14"/>
  <c r="K535" i="14"/>
  <c r="K536" i="14"/>
  <c r="K537" i="14"/>
  <c r="K538" i="14"/>
  <c r="K539" i="14"/>
  <c r="K540" i="14"/>
  <c r="K541" i="14"/>
  <c r="K542" i="14"/>
  <c r="K543" i="14"/>
  <c r="K544" i="14"/>
  <c r="K545" i="14"/>
  <c r="K546" i="14"/>
  <c r="K547" i="14"/>
  <c r="K548" i="14"/>
  <c r="K549" i="14"/>
  <c r="K534" i="14"/>
  <c r="K566" i="14"/>
  <c r="K567" i="14"/>
  <c r="K568" i="14"/>
  <c r="K569" i="14"/>
  <c r="K570" i="14"/>
  <c r="K571" i="14"/>
  <c r="K572" i="14"/>
  <c r="K573" i="14"/>
  <c r="K574" i="14"/>
  <c r="K575" i="14"/>
  <c r="K576" i="14"/>
  <c r="K580" i="14"/>
  <c r="K581" i="14"/>
  <c r="K582" i="14"/>
  <c r="K583" i="14"/>
  <c r="K584" i="14"/>
  <c r="K588" i="14"/>
  <c r="K589" i="14"/>
  <c r="K590" i="14"/>
  <c r="K591" i="14"/>
  <c r="K592" i="14"/>
  <c r="K593" i="14"/>
  <c r="K594" i="14"/>
  <c r="K595" i="14"/>
  <c r="K596" i="14"/>
  <c r="K597" i="14"/>
  <c r="K598" i="14"/>
  <c r="K599" i="14"/>
  <c r="K600" i="14"/>
  <c r="K604" i="14"/>
  <c r="K605" i="14"/>
  <c r="K609" i="14"/>
  <c r="K610" i="14"/>
  <c r="K611" i="14"/>
  <c r="K612" i="14"/>
  <c r="K613" i="14"/>
  <c r="K614" i="14"/>
  <c r="K23" i="23" l="1"/>
  <c r="K24" i="23"/>
  <c r="K25" i="23"/>
  <c r="K26" i="23"/>
  <c r="K18" i="23"/>
  <c r="K19" i="23"/>
  <c r="K20" i="23"/>
  <c r="K21" i="23"/>
  <c r="K22" i="23"/>
  <c r="K12" i="23"/>
  <c r="K13" i="23"/>
  <c r="K14" i="23"/>
  <c r="K15" i="23"/>
  <c r="K16" i="23"/>
  <c r="K17" i="23"/>
  <c r="K7" i="23"/>
  <c r="K8" i="23"/>
  <c r="K9" i="23"/>
  <c r="K10" i="23"/>
  <c r="K11" i="23"/>
  <c r="K5" i="23"/>
  <c r="K6" i="23"/>
  <c r="K4" i="23"/>
  <c r="K253" i="6" l="1"/>
  <c r="K254" i="6"/>
  <c r="K255" i="6"/>
  <c r="K256" i="6"/>
  <c r="K257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20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67" i="6"/>
  <c r="K168" i="6"/>
  <c r="K169" i="6"/>
  <c r="K170" i="6"/>
  <c r="K171" i="6"/>
  <c r="K172" i="6"/>
  <c r="K173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42" i="6"/>
  <c r="K143" i="6"/>
  <c r="K144" i="6"/>
  <c r="K145" i="6"/>
  <c r="K146" i="6"/>
  <c r="K147" i="6"/>
  <c r="K148" i="6"/>
  <c r="K149" i="6"/>
  <c r="K150" i="6"/>
  <c r="K151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90" i="6"/>
  <c r="K91" i="6"/>
  <c r="K92" i="6"/>
  <c r="K93" i="6"/>
  <c r="K94" i="6"/>
  <c r="K66" i="6"/>
  <c r="K67" i="6"/>
  <c r="K68" i="6"/>
  <c r="K69" i="6"/>
  <c r="K70" i="6"/>
  <c r="K71" i="6"/>
  <c r="K72" i="6"/>
  <c r="K73" i="6"/>
  <c r="K74" i="6"/>
  <c r="K75" i="6"/>
  <c r="K76" i="6"/>
  <c r="K78" i="6"/>
  <c r="K79" i="6"/>
  <c r="K80" i="6"/>
  <c r="K81" i="6"/>
  <c r="K82" i="6"/>
  <c r="K83" i="6"/>
  <c r="K84" i="6"/>
  <c r="K85" i="6"/>
  <c r="K86" i="6"/>
  <c r="K87" i="6"/>
  <c r="K89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41" i="6"/>
  <c r="K42" i="6"/>
  <c r="K43" i="6"/>
  <c r="K44" i="6"/>
  <c r="K45" i="6"/>
  <c r="K46" i="6"/>
  <c r="K47" i="6"/>
  <c r="K48" i="6"/>
  <c r="K49" i="6"/>
  <c r="K50" i="6"/>
  <c r="K30" i="6"/>
  <c r="K31" i="6"/>
  <c r="K32" i="6"/>
  <c r="K33" i="6"/>
  <c r="K34" i="6"/>
  <c r="K35" i="6"/>
  <c r="K36" i="6"/>
  <c r="K37" i="6"/>
  <c r="K38" i="6"/>
  <c r="K39" i="6"/>
  <c r="K40" i="6"/>
  <c r="K21" i="6"/>
  <c r="K22" i="6"/>
  <c r="K23" i="6"/>
  <c r="K24" i="6"/>
  <c r="K25" i="6"/>
  <c r="K26" i="6"/>
  <c r="K27" i="6"/>
  <c r="K28" i="6"/>
  <c r="K29" i="6"/>
  <c r="K18" i="6"/>
  <c r="K19" i="6"/>
  <c r="K20" i="6"/>
  <c r="K10" i="6"/>
  <c r="K11" i="6"/>
  <c r="K12" i="6"/>
  <c r="K13" i="6"/>
  <c r="K14" i="6"/>
  <c r="K15" i="6"/>
  <c r="K16" i="6"/>
  <c r="K8" i="6"/>
  <c r="K7" i="6"/>
  <c r="K6" i="6"/>
  <c r="K260" i="6"/>
  <c r="K261" i="6"/>
  <c r="K262" i="6"/>
  <c r="K263" i="6"/>
  <c r="K264" i="6"/>
  <c r="K265" i="6"/>
  <c r="K266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329" i="6" l="1"/>
  <c r="K322" i="6"/>
  <c r="K323" i="6"/>
  <c r="K324" i="6"/>
  <c r="K325" i="6"/>
  <c r="K293" i="6"/>
  <c r="K294" i="6"/>
  <c r="K297" i="6"/>
  <c r="K298" i="6"/>
  <c r="K299" i="6"/>
  <c r="K300" i="6"/>
  <c r="K100" i="15" l="1"/>
  <c r="K101" i="15"/>
  <c r="K102" i="15"/>
  <c r="K103" i="15"/>
  <c r="K98" i="15"/>
  <c r="K95" i="15"/>
  <c r="K96" i="15"/>
  <c r="K89" i="15"/>
  <c r="K90" i="15"/>
  <c r="K93" i="15"/>
  <c r="K11" i="15"/>
  <c r="K12" i="15"/>
  <c r="K13" i="15"/>
  <c r="K75" i="15"/>
  <c r="K78" i="15"/>
  <c r="K79" i="15"/>
  <c r="K80" i="15"/>
  <c r="K81" i="15"/>
  <c r="K82" i="15"/>
  <c r="K83" i="15"/>
  <c r="K84" i="15"/>
  <c r="K85" i="15"/>
  <c r="K86" i="15"/>
  <c r="K87" i="15"/>
  <c r="K77" i="15"/>
  <c r="K71" i="24" l="1"/>
  <c r="K72" i="24"/>
  <c r="K73" i="24"/>
  <c r="K74" i="24"/>
  <c r="K75" i="24"/>
  <c r="K42" i="24"/>
  <c r="K43" i="24"/>
  <c r="K52" i="24"/>
  <c r="K53" i="24"/>
  <c r="K54" i="24"/>
  <c r="K55" i="24"/>
  <c r="K56" i="24"/>
  <c r="K44" i="24"/>
  <c r="K45" i="24"/>
  <c r="K46" i="24"/>
  <c r="K47" i="24"/>
  <c r="K48" i="24"/>
  <c r="K49" i="24"/>
  <c r="K4" i="24"/>
  <c r="K5" i="24"/>
  <c r="K6" i="24"/>
  <c r="K7" i="24"/>
  <c r="K8" i="24"/>
  <c r="K9" i="24"/>
  <c r="K10" i="24"/>
  <c r="K11" i="24"/>
  <c r="K12" i="24"/>
  <c r="K13" i="24"/>
  <c r="K17" i="24" l="1"/>
  <c r="K18" i="24"/>
  <c r="K19" i="24"/>
  <c r="K21" i="24"/>
  <c r="K22" i="24"/>
  <c r="K24" i="24"/>
  <c r="K25" i="24"/>
  <c r="K26" i="24"/>
  <c r="K27" i="24"/>
  <c r="K28" i="24"/>
  <c r="K29" i="24"/>
  <c r="K30" i="24"/>
  <c r="K31" i="24"/>
  <c r="K32" i="24"/>
  <c r="K33" i="24"/>
  <c r="K34" i="24"/>
  <c r="K35" i="24"/>
  <c r="K36" i="24"/>
  <c r="K37" i="24"/>
  <c r="K38" i="24"/>
  <c r="K39" i="24"/>
  <c r="K40" i="24"/>
  <c r="K58" i="24"/>
  <c r="K59" i="24"/>
  <c r="K61" i="24"/>
  <c r="K62" i="24"/>
  <c r="K63" i="24"/>
  <c r="K64" i="24"/>
  <c r="K65" i="24"/>
  <c r="K66" i="24"/>
  <c r="K68" i="24"/>
  <c r="K69" i="24"/>
  <c r="K77" i="24"/>
  <c r="K78" i="24"/>
  <c r="K79" i="24"/>
  <c r="K81" i="24"/>
  <c r="K82" i="24"/>
  <c r="K83" i="24"/>
  <c r="K85" i="24"/>
  <c r="K86" i="24"/>
  <c r="K87" i="24"/>
  <c r="K88" i="24"/>
  <c r="K89" i="24"/>
  <c r="K90" i="24"/>
  <c r="K91" i="24"/>
  <c r="K92" i="24"/>
  <c r="K93" i="24"/>
  <c r="K97" i="24"/>
  <c r="K98" i="24"/>
  <c r="K99" i="24"/>
  <c r="K101" i="24"/>
  <c r="K103" i="24"/>
  <c r="K104" i="24"/>
  <c r="K105" i="24"/>
  <c r="K106" i="24"/>
  <c r="K107" i="24"/>
  <c r="K108" i="24"/>
  <c r="K109" i="24"/>
  <c r="K110" i="24"/>
  <c r="K111" i="24"/>
  <c r="K112" i="24"/>
  <c r="K113" i="24"/>
  <c r="K115" i="24"/>
  <c r="K116" i="24"/>
  <c r="K117" i="24"/>
  <c r="K118" i="24"/>
  <c r="K119" i="24"/>
  <c r="K121" i="24"/>
  <c r="K125" i="24"/>
  <c r="K127" i="24"/>
  <c r="K128" i="24"/>
  <c r="K130" i="24"/>
  <c r="K132" i="24"/>
  <c r="K133" i="24"/>
  <c r="K134" i="24"/>
  <c r="K135" i="24"/>
  <c r="K137" i="24"/>
  <c r="K146" i="24"/>
  <c r="K147" i="24"/>
  <c r="K148" i="24"/>
  <c r="K149" i="24"/>
  <c r="K151" i="24"/>
  <c r="K152" i="24"/>
  <c r="K153" i="24"/>
  <c r="K155" i="24"/>
  <c r="K156" i="24"/>
  <c r="K157" i="24"/>
  <c r="K158" i="24"/>
  <c r="K159" i="24"/>
  <c r="K160" i="24"/>
  <c r="K161" i="24"/>
  <c r="K162" i="24"/>
  <c r="K163" i="24"/>
  <c r="K164" i="24"/>
  <c r="K165" i="24"/>
  <c r="K166" i="24"/>
  <c r="K167" i="24"/>
  <c r="K168" i="24"/>
  <c r="K169" i="24"/>
  <c r="K170" i="24"/>
  <c r="K171" i="24"/>
  <c r="K172" i="24"/>
  <c r="K174" i="24"/>
  <c r="K175" i="24"/>
  <c r="K176" i="24"/>
  <c r="K177" i="24"/>
  <c r="K178" i="24"/>
  <c r="K180" i="24"/>
  <c r="K181" i="24"/>
  <c r="K183" i="24"/>
  <c r="K185" i="24"/>
  <c r="K187" i="24"/>
  <c r="K189" i="24"/>
  <c r="K4" i="21" l="1"/>
  <c r="K5" i="21"/>
  <c r="K4" i="18"/>
  <c r="K5" i="18"/>
  <c r="K6" i="18"/>
  <c r="K7" i="18"/>
  <c r="K8" i="18"/>
  <c r="K9" i="18"/>
  <c r="K10" i="18"/>
  <c r="K11" i="18"/>
  <c r="K12" i="18"/>
  <c r="K13" i="18"/>
  <c r="K14" i="18"/>
  <c r="K4" i="15"/>
  <c r="K5" i="15"/>
  <c r="K6" i="15"/>
  <c r="K7" i="15"/>
  <c r="K8" i="15"/>
  <c r="K9" i="15"/>
  <c r="K10" i="15"/>
  <c r="K15" i="15"/>
  <c r="K16" i="15"/>
  <c r="K18" i="15"/>
  <c r="K19" i="15"/>
  <c r="K20" i="15"/>
  <c r="K21" i="15"/>
  <c r="K22" i="15"/>
  <c r="K23" i="15"/>
  <c r="K25" i="15"/>
  <c r="K26" i="15"/>
  <c r="K27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1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328" i="6" l="1"/>
  <c r="K321" i="6"/>
  <c r="K320" i="6"/>
  <c r="K319" i="6"/>
  <c r="K318" i="6"/>
  <c r="K315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</calcChain>
</file>

<file path=xl/comments1.xml><?xml version="1.0" encoding="utf-8"?>
<comments xmlns="http://schemas.openxmlformats.org/spreadsheetml/2006/main">
  <authors>
    <author>Автор</author>
  </authors>
  <commentList>
    <comment ref="B53" authorId="0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замена второго тр-ра март 2013 на 400 ПБВ2 - 5/2</t>
        </r>
      </text>
    </comment>
    <comment ref="F55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83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84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15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165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B1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отключена с В/В стороны, кабель вышел из строя. Нагрузка на КТП199</t>
        </r>
      </text>
    </comment>
    <comment ref="F2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</t>
        </r>
      </text>
    </comment>
    <comment ref="C245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26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F27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284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28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29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316" authorId="0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откл.</t>
        </r>
      </text>
    </comment>
    <comment ref="F318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1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320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C326" authorId="0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ОТКЛ.</t>
        </r>
      </text>
    </comment>
    <comment ref="F332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334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5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7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F370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54" authorId="0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замена второго тр-ра март 2013 на 400 ПБВ2 - 5/2</t>
        </r>
      </text>
    </comment>
    <comment ref="R56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I83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R84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R164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H17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отключена с В/В стороны, кабель вышел из строя. Нагрузка на КТП199</t>
        </r>
      </text>
    </comment>
    <comment ref="R2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</t>
        </r>
      </text>
    </comment>
    <comment ref="I250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R288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I293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I29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R328" authorId="0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откл.</t>
        </r>
      </text>
    </comment>
    <comment ref="R330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I33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R332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I338" authorId="0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ОТКЛ.</t>
        </r>
      </text>
    </comment>
    <comment ref="R344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R346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I38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R38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</commentList>
</comments>
</file>

<file path=xl/sharedStrings.xml><?xml version="1.0" encoding="utf-8"?>
<sst xmlns="http://schemas.openxmlformats.org/spreadsheetml/2006/main" count="10400" uniqueCount="1077">
  <si>
    <t xml:space="preserve"> </t>
  </si>
  <si>
    <t xml:space="preserve">Кмакс </t>
  </si>
  <si>
    <t>ПСТ</t>
  </si>
  <si>
    <t xml:space="preserve">№ </t>
  </si>
  <si>
    <t>трансформатор №1</t>
  </si>
  <si>
    <t>трансформатор №2</t>
  </si>
  <si>
    <t>тр №1</t>
  </si>
  <si>
    <t>тр №2</t>
  </si>
  <si>
    <t xml:space="preserve"> пст</t>
  </si>
  <si>
    <t>направление</t>
  </si>
  <si>
    <t>Sтр-ра</t>
  </si>
  <si>
    <t>Uф/Uл</t>
  </si>
  <si>
    <t>РТП</t>
  </si>
  <si>
    <t>тр-р №1</t>
  </si>
  <si>
    <t>236/409</t>
  </si>
  <si>
    <t>тр-р №2</t>
  </si>
  <si>
    <t>232/410</t>
  </si>
  <si>
    <t>231/402</t>
  </si>
  <si>
    <t>231/400</t>
  </si>
  <si>
    <t>ТП</t>
  </si>
  <si>
    <t>230/399</t>
  </si>
  <si>
    <t>234/408</t>
  </si>
  <si>
    <t>227/400</t>
  </si>
  <si>
    <t>234/402</t>
  </si>
  <si>
    <t>234/401</t>
  </si>
  <si>
    <t>224/384</t>
  </si>
  <si>
    <t>223/387</t>
  </si>
  <si>
    <t>233/406</t>
  </si>
  <si>
    <t>230/400</t>
  </si>
  <si>
    <t>233/405</t>
  </si>
  <si>
    <t>230/401</t>
  </si>
  <si>
    <t>232/405</t>
  </si>
  <si>
    <t>Малаховка</t>
  </si>
  <si>
    <t xml:space="preserve">тр-р №1 </t>
  </si>
  <si>
    <t>229/396</t>
  </si>
  <si>
    <t>234/409</t>
  </si>
  <si>
    <t>233/408</t>
  </si>
  <si>
    <t>ЖК Люберецкий</t>
  </si>
  <si>
    <t>229/397</t>
  </si>
  <si>
    <t>227/396</t>
  </si>
  <si>
    <t>241/419</t>
  </si>
  <si>
    <t>234/407</t>
  </si>
  <si>
    <t xml:space="preserve">тр-р №2 </t>
  </si>
  <si>
    <t>239/416</t>
  </si>
  <si>
    <t>234/405</t>
  </si>
  <si>
    <t>230/402</t>
  </si>
  <si>
    <t>231/398</t>
  </si>
  <si>
    <t>225/393</t>
  </si>
  <si>
    <t>225/390</t>
  </si>
  <si>
    <t>222/390</t>
  </si>
  <si>
    <t>231/401</t>
  </si>
  <si>
    <t>Коренево</t>
  </si>
  <si>
    <t>229/401</t>
  </si>
  <si>
    <t>228/397</t>
  </si>
  <si>
    <t>тр-р№1</t>
  </si>
  <si>
    <t>230/398</t>
  </si>
  <si>
    <t>тр-р №1 РУНН 1.1</t>
  </si>
  <si>
    <t>225/391</t>
  </si>
  <si>
    <t xml:space="preserve">тр-р №2  </t>
  </si>
  <si>
    <t>тр-р №1 РУНН 1.2</t>
  </si>
  <si>
    <t>235/411</t>
  </si>
  <si>
    <t>тр-р №4</t>
  </si>
  <si>
    <t>236/411</t>
  </si>
  <si>
    <t>233/404</t>
  </si>
  <si>
    <t>28а</t>
  </si>
  <si>
    <t>232/404</t>
  </si>
  <si>
    <t>231/404</t>
  </si>
  <si>
    <t>19А</t>
  </si>
  <si>
    <t>231/405</t>
  </si>
  <si>
    <t>РТП-2</t>
  </si>
  <si>
    <t>226/390</t>
  </si>
  <si>
    <t>236/414</t>
  </si>
  <si>
    <t>232/403</t>
  </si>
  <si>
    <t>233/402</t>
  </si>
  <si>
    <t>235/407</t>
  </si>
  <si>
    <t>228/396</t>
  </si>
  <si>
    <t>12А</t>
  </si>
  <si>
    <t>236/410</t>
  </si>
  <si>
    <t>234/410</t>
  </si>
  <si>
    <t>235/410</t>
  </si>
  <si>
    <t>231/403</t>
  </si>
  <si>
    <r>
      <t xml:space="preserve">тр-р №2         </t>
    </r>
    <r>
      <rPr>
        <sz val="10"/>
        <color rgb="FFFF0000"/>
        <rFont val="Arial Cyr"/>
        <family val="2"/>
        <charset val="204"/>
      </rPr>
      <t/>
    </r>
  </si>
  <si>
    <t>228/399</t>
  </si>
  <si>
    <t>228/400</t>
  </si>
  <si>
    <t>233/407</t>
  </si>
  <si>
    <t>232/400</t>
  </si>
  <si>
    <t>396/227</t>
  </si>
  <si>
    <t>397/228</t>
  </si>
  <si>
    <t>397/226</t>
  </si>
  <si>
    <t>401/229</t>
  </si>
  <si>
    <t>тп</t>
  </si>
  <si>
    <t>402/230</t>
  </si>
  <si>
    <t>398/229</t>
  </si>
  <si>
    <t>405/233</t>
  </si>
  <si>
    <t>М7 Волга г. Балашиха, Измайловский лес</t>
  </si>
  <si>
    <t>ктп</t>
  </si>
  <si>
    <t>393/226</t>
  </si>
  <si>
    <t>394/225</t>
  </si>
  <si>
    <t>мкр. Медвежьи озёра</t>
  </si>
  <si>
    <t xml:space="preserve">тр-р №2         </t>
  </si>
  <si>
    <t>тр-р №1  РУ-0,4 кВ, абонентская</t>
  </si>
  <si>
    <t>399/228</t>
  </si>
  <si>
    <t>381/218</t>
  </si>
  <si>
    <t>391/224</t>
  </si>
  <si>
    <t>392/225</t>
  </si>
  <si>
    <t>400/232</t>
  </si>
  <si>
    <t>390/223</t>
  </si>
  <si>
    <t>400/229</t>
  </si>
  <si>
    <t>390/224</t>
  </si>
  <si>
    <t>395/229</t>
  </si>
  <si>
    <t>мкр. 1МАЯ  г.Балашиха</t>
  </si>
  <si>
    <t>407/234</t>
  </si>
  <si>
    <t>406/233</t>
  </si>
  <si>
    <t>408/235</t>
  </si>
  <si>
    <t>407/233</t>
  </si>
  <si>
    <t>408/234</t>
  </si>
  <si>
    <t>мкр. Изумрудный  г. Балашиха</t>
  </si>
  <si>
    <t>406/235</t>
  </si>
  <si>
    <t>409/235</t>
  </si>
  <si>
    <t>404/232</t>
  </si>
  <si>
    <t>404/233</t>
  </si>
  <si>
    <t>402/232</t>
  </si>
  <si>
    <t>401/231</t>
  </si>
  <si>
    <t>405/234</t>
  </si>
  <si>
    <t>403/231</t>
  </si>
  <si>
    <t>402/231</t>
  </si>
  <si>
    <t>404/235</t>
  </si>
  <si>
    <t>404/234</t>
  </si>
  <si>
    <t>402/233</t>
  </si>
  <si>
    <t>ртп</t>
  </si>
  <si>
    <t>403/232</t>
  </si>
  <si>
    <t xml:space="preserve">мкр. Янтарный </t>
  </si>
  <si>
    <t>394/228</t>
  </si>
  <si>
    <t xml:space="preserve">тр-р №1          </t>
  </si>
  <si>
    <t>387/222</t>
  </si>
  <si>
    <t>КНС</t>
  </si>
  <si>
    <t>389/222</t>
  </si>
  <si>
    <t xml:space="preserve">мкр. Сакраменто </t>
  </si>
  <si>
    <t>403/233</t>
  </si>
  <si>
    <t>409/237</t>
  </si>
  <si>
    <t>404/230</t>
  </si>
  <si>
    <t>405/232</t>
  </si>
  <si>
    <t>399/230</t>
  </si>
  <si>
    <t>402/229</t>
  </si>
  <si>
    <t>227/398</t>
  </si>
  <si>
    <t>226/396</t>
  </si>
  <si>
    <t xml:space="preserve">тр-р №1   </t>
  </si>
  <si>
    <t>226/392</t>
  </si>
  <si>
    <t>мкр. Авиаторов  г. Балашиха</t>
  </si>
  <si>
    <t>228/398</t>
  </si>
  <si>
    <t>стп</t>
  </si>
  <si>
    <t>229/399</t>
  </si>
  <si>
    <t>240/416</t>
  </si>
  <si>
    <t>225/398</t>
  </si>
  <si>
    <t>239/418</t>
  </si>
  <si>
    <t>239/415</t>
  </si>
  <si>
    <t>229/398</t>
  </si>
  <si>
    <t>234/411</t>
  </si>
  <si>
    <t>237/408</t>
  </si>
  <si>
    <t>237/416</t>
  </si>
  <si>
    <t>223/389</t>
  </si>
  <si>
    <t>232/402</t>
  </si>
  <si>
    <t>235/409</t>
  </si>
  <si>
    <t>230/397</t>
  </si>
  <si>
    <t>238/411</t>
  </si>
  <si>
    <t>236/413</t>
  </si>
  <si>
    <t>225/394</t>
  </si>
  <si>
    <t>222/388</t>
  </si>
  <si>
    <t>223/397</t>
  </si>
  <si>
    <t>227/395</t>
  </si>
  <si>
    <t>231/399</t>
  </si>
  <si>
    <t>232/407</t>
  </si>
  <si>
    <t>221/390</t>
  </si>
  <si>
    <t>238/397</t>
  </si>
  <si>
    <t>226/397</t>
  </si>
  <si>
    <t>рп</t>
  </si>
  <si>
    <t>393/225</t>
  </si>
  <si>
    <t>393/223</t>
  </si>
  <si>
    <t>394/224</t>
  </si>
  <si>
    <t>227/394</t>
  </si>
  <si>
    <t>234/406</t>
  </si>
  <si>
    <t>тр-р №3</t>
  </si>
  <si>
    <t xml:space="preserve">тр-р №2   </t>
  </si>
  <si>
    <t>389/221</t>
  </si>
  <si>
    <t>396/226</t>
  </si>
  <si>
    <t>411/235</t>
  </si>
  <si>
    <t>230/403</t>
  </si>
  <si>
    <t>221/388</t>
  </si>
  <si>
    <t>386/223</t>
  </si>
  <si>
    <t>390/225</t>
  </si>
  <si>
    <t>395/228</t>
  </si>
  <si>
    <t>224/390</t>
  </si>
  <si>
    <t>235/408</t>
  </si>
  <si>
    <t>236/408</t>
  </si>
  <si>
    <t>394/226</t>
  </si>
  <si>
    <t>мрп</t>
  </si>
  <si>
    <t>391/225</t>
  </si>
  <si>
    <t>398/228</t>
  </si>
  <si>
    <t>221/395</t>
  </si>
  <si>
    <t>389/226</t>
  </si>
  <si>
    <t>395/227</t>
  </si>
  <si>
    <t>238/417</t>
  </si>
  <si>
    <t>404/231</t>
  </si>
  <si>
    <t>399/229</t>
  </si>
  <si>
    <t>400/231</t>
  </si>
  <si>
    <t>391/227</t>
  </si>
  <si>
    <t>236/407</t>
  </si>
  <si>
    <t>409/233</t>
  </si>
  <si>
    <t>403/230</t>
  </si>
  <si>
    <t>407/232</t>
  </si>
  <si>
    <t xml:space="preserve">тр-р №1         </t>
  </si>
  <si>
    <t>227/393</t>
  </si>
  <si>
    <t>395/226</t>
  </si>
  <si>
    <t>400/228</t>
  </si>
  <si>
    <t>тр-р №2  ОТКЛ</t>
  </si>
  <si>
    <t>225/396</t>
  </si>
  <si>
    <t xml:space="preserve">тр-р №1      </t>
  </si>
  <si>
    <t>401/227</t>
  </si>
  <si>
    <t xml:space="preserve">тр-р №2    </t>
  </si>
  <si>
    <t>227/390</t>
  </si>
  <si>
    <t xml:space="preserve">тр-р №1    </t>
  </si>
  <si>
    <t>398/226</t>
  </si>
  <si>
    <t>386/221</t>
  </si>
  <si>
    <t>233/410</t>
  </si>
  <si>
    <t xml:space="preserve">тр-р №1        </t>
  </si>
  <si>
    <t>388/224</t>
  </si>
  <si>
    <t>402/228</t>
  </si>
  <si>
    <t>405/230</t>
  </si>
  <si>
    <t>235/412</t>
  </si>
  <si>
    <t>228/394</t>
  </si>
  <si>
    <t>396/228</t>
  </si>
  <si>
    <t xml:space="preserve">тп </t>
  </si>
  <si>
    <t>223/391</t>
  </si>
  <si>
    <t>382/218</t>
  </si>
  <si>
    <t>385/220</t>
  </si>
  <si>
    <t>229/402</t>
  </si>
  <si>
    <t>229/400</t>
  </si>
  <si>
    <t>КТП</t>
  </si>
  <si>
    <t>237/413</t>
  </si>
  <si>
    <t>237/410</t>
  </si>
  <si>
    <t>233/403</t>
  </si>
  <si>
    <t>415/237</t>
  </si>
  <si>
    <t>220/385</t>
  </si>
  <si>
    <t>229/395</t>
  </si>
  <si>
    <t>222/389</t>
  </si>
  <si>
    <t>395/225</t>
  </si>
  <si>
    <t>405/231</t>
  </si>
  <si>
    <t>223/390</t>
  </si>
  <si>
    <t>224/388</t>
  </si>
  <si>
    <t>403/228</t>
  </si>
  <si>
    <t xml:space="preserve">тп   </t>
  </si>
  <si>
    <t>399/227</t>
  </si>
  <si>
    <t xml:space="preserve">тр-р №1  </t>
  </si>
  <si>
    <t>223/386</t>
  </si>
  <si>
    <t>226/395</t>
  </si>
  <si>
    <t>240/417</t>
  </si>
  <si>
    <t>238/412</t>
  </si>
  <si>
    <t>231/407</t>
  </si>
  <si>
    <t>226/394</t>
  </si>
  <si>
    <t>237/415</t>
  </si>
  <si>
    <t>411/237</t>
  </si>
  <si>
    <t>408/233</t>
  </si>
  <si>
    <t xml:space="preserve">тр-р №2        </t>
  </si>
  <si>
    <t>234/414</t>
  </si>
  <si>
    <t>401/228</t>
  </si>
  <si>
    <t>233/400</t>
  </si>
  <si>
    <t>227/399</t>
  </si>
  <si>
    <t xml:space="preserve">тр-р №2            </t>
  </si>
  <si>
    <t>226/391</t>
  </si>
  <si>
    <t>399/226</t>
  </si>
  <si>
    <t>394/227</t>
  </si>
  <si>
    <t>391/222</t>
  </si>
  <si>
    <t>238/416</t>
  </si>
  <si>
    <t>239/414</t>
  </si>
  <si>
    <t>238/414</t>
  </si>
  <si>
    <t>232/401</t>
  </si>
  <si>
    <t>232/409</t>
  </si>
  <si>
    <t xml:space="preserve">тп    </t>
  </si>
  <si>
    <t>406/232</t>
  </si>
  <si>
    <t>мтп</t>
  </si>
  <si>
    <t>393/224</t>
  </si>
  <si>
    <t>392/223</t>
  </si>
  <si>
    <t>386/220</t>
  </si>
  <si>
    <t>387/223</t>
  </si>
  <si>
    <t>пст</t>
  </si>
  <si>
    <t>386/222</t>
  </si>
  <si>
    <t>228/393</t>
  </si>
  <si>
    <t>237/412</t>
  </si>
  <si>
    <t>237/414</t>
  </si>
  <si>
    <t>415/238</t>
  </si>
  <si>
    <t>422/242</t>
  </si>
  <si>
    <t>228/401</t>
  </si>
  <si>
    <t>395/223</t>
  </si>
  <si>
    <t xml:space="preserve">тр-р №1              </t>
  </si>
  <si>
    <t>г. Лобня</t>
  </si>
  <si>
    <t>236/412</t>
  </si>
  <si>
    <t>237/409</t>
  </si>
  <si>
    <t>240/420</t>
  </si>
  <si>
    <t>223/394</t>
  </si>
  <si>
    <t>213/375</t>
  </si>
  <si>
    <t>220/390</t>
  </si>
  <si>
    <t>222/387</t>
  </si>
  <si>
    <t>224/395</t>
  </si>
  <si>
    <t>откл.</t>
  </si>
  <si>
    <t>245/428</t>
  </si>
  <si>
    <t>236/417</t>
  </si>
  <si>
    <t>244/421</t>
  </si>
  <si>
    <t>238/418</t>
  </si>
  <si>
    <t>228/391</t>
  </si>
  <si>
    <t>237/406</t>
  </si>
  <si>
    <t>233/409</t>
  </si>
  <si>
    <t>226/400</t>
  </si>
  <si>
    <t>236/396</t>
  </si>
  <si>
    <t>233/415</t>
  </si>
  <si>
    <t>238/404</t>
  </si>
  <si>
    <t>нет</t>
  </si>
  <si>
    <t>239/420</t>
  </si>
  <si>
    <t>230/404</t>
  </si>
  <si>
    <t>226/399</t>
  </si>
  <si>
    <t>240/410</t>
  </si>
  <si>
    <t>225/400</t>
  </si>
  <si>
    <t>225/402</t>
  </si>
  <si>
    <t>235/396</t>
  </si>
  <si>
    <t>223/388</t>
  </si>
  <si>
    <t>236/406</t>
  </si>
  <si>
    <t>232/397</t>
  </si>
  <si>
    <t>228/395</t>
  </si>
  <si>
    <t>230/410</t>
  </si>
  <si>
    <t>234/395</t>
  </si>
  <si>
    <t>240/421</t>
  </si>
  <si>
    <t>235/405</t>
  </si>
  <si>
    <t>230/396</t>
  </si>
  <si>
    <t>233/411</t>
  </si>
  <si>
    <t>225/395</t>
  </si>
  <si>
    <t>236/415</t>
  </si>
  <si>
    <t>226/393</t>
  </si>
  <si>
    <t>г. Дмитров</t>
  </si>
  <si>
    <t>2 ДЗФС</t>
  </si>
  <si>
    <t>БКТП-2</t>
  </si>
  <si>
    <t>БКТП-1</t>
  </si>
  <si>
    <t>РТП-ДЗФС</t>
  </si>
  <si>
    <t>230/405</t>
  </si>
  <si>
    <t>ТП-2213</t>
  </si>
  <si>
    <t>ТП-2169</t>
  </si>
  <si>
    <t>ТП-3100</t>
  </si>
  <si>
    <t>г. Химки мкр. Новокуркино</t>
  </si>
  <si>
    <t>222/385</t>
  </si>
  <si>
    <t>225/388</t>
  </si>
  <si>
    <t>226/398</t>
  </si>
  <si>
    <t>97+49</t>
  </si>
  <si>
    <t>235/413</t>
  </si>
  <si>
    <t>227/397</t>
  </si>
  <si>
    <t>г.Химки мкр.Левобережный</t>
  </si>
  <si>
    <t>230/406</t>
  </si>
  <si>
    <t>г.Химки мкр.Юбилейный</t>
  </si>
  <si>
    <t>г. Долгопрудный</t>
  </si>
  <si>
    <t>№ ТП (РТП)</t>
  </si>
  <si>
    <t>тр-№2</t>
  </si>
  <si>
    <t>224/394</t>
  </si>
  <si>
    <t>221/400</t>
  </si>
  <si>
    <t>227/401</t>
  </si>
  <si>
    <t>235/404</t>
  </si>
  <si>
    <t>222/392</t>
  </si>
  <si>
    <t>232/398</t>
  </si>
  <si>
    <t>ЖК Марьино</t>
  </si>
  <si>
    <t>240/418</t>
  </si>
  <si>
    <t>225/389</t>
  </si>
  <si>
    <t>223/381</t>
  </si>
  <si>
    <t>КТПН</t>
  </si>
  <si>
    <t xml:space="preserve">тр-р №1               </t>
  </si>
  <si>
    <t>229/389</t>
  </si>
  <si>
    <t>БКТП</t>
  </si>
  <si>
    <t>РТС</t>
  </si>
  <si>
    <t>239/413</t>
  </si>
  <si>
    <t xml:space="preserve">Тр №2 </t>
  </si>
  <si>
    <t>ДСК-2</t>
  </si>
  <si>
    <t>ТЦ Саларис</t>
  </si>
  <si>
    <t>ПАО "Микрон"</t>
  </si>
  <si>
    <t>КНТП</t>
  </si>
  <si>
    <t>ООО "Стелмет"</t>
  </si>
  <si>
    <t>тр-р №2 отключен</t>
  </si>
  <si>
    <t>Просторная д.7</t>
  </si>
  <si>
    <t>238/401</t>
  </si>
  <si>
    <t>235/406</t>
  </si>
  <si>
    <t>236/398</t>
  </si>
  <si>
    <t>233/401</t>
  </si>
  <si>
    <t>1250</t>
  </si>
  <si>
    <t>1000</t>
  </si>
  <si>
    <t>238/413</t>
  </si>
  <si>
    <t>тр-р № 2</t>
  </si>
  <si>
    <t>38</t>
  </si>
  <si>
    <t>тр-р № 1</t>
  </si>
  <si>
    <t>221/385</t>
  </si>
  <si>
    <t>228/385</t>
  </si>
  <si>
    <t>244/424</t>
  </si>
  <si>
    <t xml:space="preserve">тр-р №2 резерв  </t>
  </si>
  <si>
    <t>тр-р №2 резерв</t>
  </si>
  <si>
    <t>220/388</t>
  </si>
  <si>
    <t>240/411</t>
  </si>
  <si>
    <t>236/405</t>
  </si>
  <si>
    <t>227/391</t>
  </si>
  <si>
    <t>238/419</t>
  </si>
  <si>
    <t>236/418</t>
  </si>
  <si>
    <t>411/236</t>
  </si>
  <si>
    <t>403/234</t>
  </si>
  <si>
    <t>403/235</t>
  </si>
  <si>
    <t>401/230</t>
  </si>
  <si>
    <t>410/237</t>
  </si>
  <si>
    <t>414/238</t>
  </si>
  <si>
    <t>407/235</t>
  </si>
  <si>
    <t>414/237</t>
  </si>
  <si>
    <t>406/237</t>
  </si>
  <si>
    <t>407/237</t>
  </si>
  <si>
    <t>221/389</t>
  </si>
  <si>
    <t>392/228</t>
  </si>
  <si>
    <t>410/236</t>
  </si>
  <si>
    <t>409/234</t>
  </si>
  <si>
    <t>221/386</t>
  </si>
  <si>
    <t>407/236</t>
  </si>
  <si>
    <t>407/231</t>
  </si>
  <si>
    <t>412/237</t>
  </si>
  <si>
    <t>387/226</t>
  </si>
  <si>
    <t>410/234</t>
  </si>
  <si>
    <t>тр-р №1 НЕТ ВОЗМОЖ</t>
  </si>
  <si>
    <t>381/219</t>
  </si>
  <si>
    <t>тр-р №2 НЕТ ВОЗМОЖ</t>
  </si>
  <si>
    <t>тр-р №1 нет доступа</t>
  </si>
  <si>
    <t>238/410</t>
  </si>
  <si>
    <t>408/232</t>
  </si>
  <si>
    <t>220/387</t>
  </si>
  <si>
    <t>229/407</t>
  </si>
  <si>
    <t>226/402</t>
  </si>
  <si>
    <t>244/425</t>
  </si>
  <si>
    <t>223/393</t>
  </si>
  <si>
    <t>409/236</t>
  </si>
  <si>
    <t>тр-р №2   ОТКЛ</t>
  </si>
  <si>
    <t>397/230</t>
  </si>
  <si>
    <t>392/222</t>
  </si>
  <si>
    <t>219/385</t>
  </si>
  <si>
    <t>413/238</t>
  </si>
  <si>
    <t>419/240</t>
  </si>
  <si>
    <t>400/227</t>
  </si>
  <si>
    <t>229/393</t>
  </si>
  <si>
    <t>381/217</t>
  </si>
  <si>
    <t>383/221</t>
  </si>
  <si>
    <t>395/224</t>
  </si>
  <si>
    <t>411/239</t>
  </si>
  <si>
    <t>394/223</t>
  </si>
  <si>
    <t>401/226</t>
  </si>
  <si>
    <t>392/227</t>
  </si>
  <si>
    <t>418/239</t>
  </si>
  <si>
    <t>413/237</t>
  </si>
  <si>
    <t xml:space="preserve">тр-р №4 </t>
  </si>
  <si>
    <t>406/229</t>
  </si>
  <si>
    <t>396/219</t>
  </si>
  <si>
    <t>382/220</t>
  </si>
  <si>
    <t>238/399</t>
  </si>
  <si>
    <t>236/401</t>
  </si>
  <si>
    <t>223/399</t>
  </si>
  <si>
    <t>224/396</t>
  </si>
  <si>
    <t>225/399</t>
  </si>
  <si>
    <t>226/383</t>
  </si>
  <si>
    <t>230/388</t>
  </si>
  <si>
    <t>213/384</t>
  </si>
  <si>
    <t>237/392</t>
  </si>
  <si>
    <t>230/387</t>
  </si>
  <si>
    <t>217/392</t>
  </si>
  <si>
    <t>230/392</t>
  </si>
  <si>
    <t>227/382</t>
  </si>
  <si>
    <t>230/384</t>
  </si>
  <si>
    <t>236/390</t>
  </si>
  <si>
    <t>232/289</t>
  </si>
  <si>
    <t>237/403</t>
  </si>
  <si>
    <t>225/382</t>
  </si>
  <si>
    <t>228/415</t>
  </si>
  <si>
    <t>233/388</t>
  </si>
  <si>
    <t>231/384</t>
  </si>
  <si>
    <t>228/405</t>
  </si>
  <si>
    <t>224/382</t>
  </si>
  <si>
    <t>ЖК Белая Дача</t>
  </si>
  <si>
    <t>240/419</t>
  </si>
  <si>
    <t>242/423</t>
  </si>
  <si>
    <r>
      <t xml:space="preserve">тр-р №1            </t>
    </r>
    <r>
      <rPr>
        <sz val="10"/>
        <color rgb="FFC00000"/>
        <rFont val="Arial Cyr"/>
        <family val="2"/>
        <charset val="204"/>
      </rPr>
      <t xml:space="preserve">  </t>
    </r>
  </si>
  <si>
    <t>237/411</t>
  </si>
  <si>
    <t>ЖК Красная Горка</t>
  </si>
  <si>
    <t>227/385</t>
  </si>
  <si>
    <t>ЖК Люберцы Парк</t>
  </si>
  <si>
    <t>ЖК Оранж Парк</t>
  </si>
  <si>
    <r>
      <t xml:space="preserve">тр-р №1        </t>
    </r>
    <r>
      <rPr>
        <sz val="10"/>
        <color rgb="FFFF0000"/>
        <rFont val="Arial Cyr"/>
        <charset val="204"/>
      </rPr>
      <t xml:space="preserve"> </t>
    </r>
  </si>
  <si>
    <t>"ФОРС"</t>
  </si>
  <si>
    <t>"ЭЛПА"</t>
  </si>
  <si>
    <t>"НИИ ТМ"</t>
  </si>
  <si>
    <t>"НИИДАР"</t>
  </si>
  <si>
    <t>ЖК "Вандер парк"</t>
  </si>
  <si>
    <t>БЦ "Метрополис"</t>
  </si>
  <si>
    <t>240/406</t>
  </si>
  <si>
    <t>ЖК АНГЛИЙСКИЙ КВАРТАЛ</t>
  </si>
  <si>
    <t>ЖК ВАВИЛОВА 4</t>
  </si>
  <si>
    <t>АК.ПАВЛОВА                   Д.30</t>
  </si>
  <si>
    <t>АК.ПАВЛОВА     Д.40</t>
  </si>
  <si>
    <t>ПОЛЯРНАЯ 25</t>
  </si>
  <si>
    <t>ЖК САЛАРЬЕВО ПАРК</t>
  </si>
  <si>
    <t>ЖК ЧЕРНЯХОВСКОГО 19</t>
  </si>
  <si>
    <t>ЖК ПЕТР ПЕРВЫЙ</t>
  </si>
  <si>
    <t>ЖК ЖЕМЧУЖИНА ЗЕЛЕНОГРАДА</t>
  </si>
  <si>
    <t>ЖК РИМСКОГО-КОРСАКОВА</t>
  </si>
  <si>
    <t>ЖК ЗАПОВЕДНЫЙ УГОЛОК</t>
  </si>
  <si>
    <t>ЖК МЕЩЕРСКИЙ ЛЕС</t>
  </si>
  <si>
    <t>ДЕЛЬТА ПЛАЗА</t>
  </si>
  <si>
    <t>ЖК АНИНСКИЙ И ЖК ЧЕРТАНОВСКИЙ</t>
  </si>
  <si>
    <t>МИРОНОВСКАЯ</t>
  </si>
  <si>
    <t>239/409</t>
  </si>
  <si>
    <t>235/400</t>
  </si>
  <si>
    <t>229/329</t>
  </si>
  <si>
    <t>ЖК ГРИН ПАРК</t>
  </si>
  <si>
    <t>ЖК "Солнцево парк"</t>
  </si>
  <si>
    <t>ЖК ЛАЙФ ТУШИНСКАЯ</t>
  </si>
  <si>
    <t>ЖК ЛАЙФ ВОЛЖСКАЯ</t>
  </si>
  <si>
    <t>ЖК ЛАЙФ БОТАНИЧЕСКИЙ САД</t>
  </si>
  <si>
    <t>236/400</t>
  </si>
  <si>
    <t>235/398</t>
  </si>
  <si>
    <t>Юго-Западный район</t>
  </si>
  <si>
    <t>2</t>
  </si>
  <si>
    <t>ЦРП</t>
  </si>
  <si>
    <t>г.Обнинск</t>
  </si>
  <si>
    <t>227/402</t>
  </si>
  <si>
    <t>222/405</t>
  </si>
  <si>
    <t>229/413</t>
  </si>
  <si>
    <t>221/384</t>
  </si>
  <si>
    <t>222/396</t>
  </si>
  <si>
    <t>241/417</t>
  </si>
  <si>
    <t>228/404</t>
  </si>
  <si>
    <t>222/393</t>
  </si>
  <si>
    <t>233/414</t>
  </si>
  <si>
    <t>224/380</t>
  </si>
  <si>
    <t>220/395</t>
  </si>
  <si>
    <t>238/400</t>
  </si>
  <si>
    <t>218/381</t>
  </si>
  <si>
    <t>237/418</t>
  </si>
  <si>
    <t>241/412</t>
  </si>
  <si>
    <t>231/396</t>
  </si>
  <si>
    <t>ЖК Солид</t>
  </si>
  <si>
    <t>1-2</t>
  </si>
  <si>
    <t>1-1</t>
  </si>
  <si>
    <t>1-3</t>
  </si>
  <si>
    <t>29</t>
  </si>
  <si>
    <t>4-2</t>
  </si>
  <si>
    <t>4-1</t>
  </si>
  <si>
    <t>3-2</t>
  </si>
  <si>
    <t>3-3</t>
  </si>
  <si>
    <t>3-1</t>
  </si>
  <si>
    <t>224/385</t>
  </si>
  <si>
    <t>297Б</t>
  </si>
  <si>
    <t>235/401</t>
  </si>
  <si>
    <t>238/406</t>
  </si>
  <si>
    <t>238/407</t>
  </si>
  <si>
    <t>ЖК Жулебино парк</t>
  </si>
  <si>
    <t>ЖК Кузьминский лес</t>
  </si>
  <si>
    <t>ЭкотехПром</t>
  </si>
  <si>
    <t>ЖК Белая Дача парк</t>
  </si>
  <si>
    <t>410/235</t>
  </si>
  <si>
    <t>381/220</t>
  </si>
  <si>
    <t>395/220</t>
  </si>
  <si>
    <t>откл</t>
  </si>
  <si>
    <t>400/230</t>
  </si>
  <si>
    <t>406/234</t>
  </si>
  <si>
    <t>412/235</t>
  </si>
  <si>
    <t>404/236</t>
  </si>
  <si>
    <t>408/237</t>
  </si>
  <si>
    <t>228/390</t>
  </si>
  <si>
    <t>227/389</t>
  </si>
  <si>
    <t>226/389</t>
  </si>
  <si>
    <t>224/392</t>
  </si>
  <si>
    <t>не достать жилы</t>
  </si>
  <si>
    <t>236/384</t>
  </si>
  <si>
    <t>221/387</t>
  </si>
  <si>
    <t>230//401</t>
  </si>
  <si>
    <t>239/419</t>
  </si>
  <si>
    <t>237/407</t>
  </si>
  <si>
    <t>226/401</t>
  </si>
  <si>
    <t>222/386</t>
  </si>
  <si>
    <t>212/368</t>
  </si>
  <si>
    <t>212/390</t>
  </si>
  <si>
    <t>219/390</t>
  </si>
  <si>
    <t>232/394</t>
  </si>
  <si>
    <t>224/386</t>
  </si>
  <si>
    <t>232/411</t>
  </si>
  <si>
    <t>236/422</t>
  </si>
  <si>
    <t>234/421</t>
  </si>
  <si>
    <t>237/404</t>
  </si>
  <si>
    <t>223/401</t>
  </si>
  <si>
    <t>215/380</t>
  </si>
  <si>
    <t>215/377</t>
  </si>
  <si>
    <t>240/395</t>
  </si>
  <si>
    <t>235/395</t>
  </si>
  <si>
    <t>239/401</t>
  </si>
  <si>
    <t>240/402</t>
  </si>
  <si>
    <t>224/400</t>
  </si>
  <si>
    <t>242/410</t>
  </si>
  <si>
    <t>227/404</t>
  </si>
  <si>
    <t>224/403</t>
  </si>
  <si>
    <t>10,02,21</t>
  </si>
  <si>
    <t>223/396</t>
  </si>
  <si>
    <t>242/400</t>
  </si>
  <si>
    <t>242/398</t>
  </si>
  <si>
    <t>236/385</t>
  </si>
  <si>
    <t>215/378</t>
  </si>
  <si>
    <t>236/349</t>
  </si>
  <si>
    <t>238/398</t>
  </si>
  <si>
    <t>237/401</t>
  </si>
  <si>
    <t>238/389</t>
  </si>
  <si>
    <t>239/389</t>
  </si>
  <si>
    <t>245/414</t>
  </si>
  <si>
    <t>237/391</t>
  </si>
  <si>
    <t>235/397</t>
  </si>
  <si>
    <t>242/417</t>
  </si>
  <si>
    <t>240/415</t>
  </si>
  <si>
    <t>234/394</t>
  </si>
  <si>
    <t>235/414</t>
  </si>
  <si>
    <t>230/414</t>
  </si>
  <si>
    <t>232/414</t>
  </si>
  <si>
    <t>240/394</t>
  </si>
  <si>
    <t>240/414</t>
  </si>
  <si>
    <t>240/408</t>
  </si>
  <si>
    <t>243/402</t>
  </si>
  <si>
    <t>233/397</t>
  </si>
  <si>
    <t>234/385</t>
  </si>
  <si>
    <t>240/409</t>
  </si>
  <si>
    <t>230/390</t>
  </si>
  <si>
    <t>233/398</t>
  </si>
  <si>
    <t>236/397</t>
  </si>
  <si>
    <t>218/398</t>
  </si>
  <si>
    <t>230/395</t>
  </si>
  <si>
    <t>233/396</t>
  </si>
  <si>
    <t>238/395</t>
  </si>
  <si>
    <t>234/396</t>
  </si>
  <si>
    <t>228/388</t>
  </si>
  <si>
    <t>224/402</t>
  </si>
  <si>
    <t>228/403</t>
  </si>
  <si>
    <t>237/400</t>
  </si>
  <si>
    <t>232/309</t>
  </si>
  <si>
    <t>224/401</t>
  </si>
  <si>
    <t>241/410</t>
  </si>
  <si>
    <t>250/432</t>
  </si>
  <si>
    <t>228/419</t>
  </si>
  <si>
    <t>221/405</t>
  </si>
  <si>
    <t>414/239</t>
  </si>
  <si>
    <t>238/421</t>
  </si>
  <si>
    <t>240/424</t>
  </si>
  <si>
    <t>244/426</t>
  </si>
  <si>
    <t>234/400</t>
  </si>
  <si>
    <t>239/402</t>
  </si>
  <si>
    <t>222/397</t>
  </si>
  <si>
    <t>224/398</t>
  </si>
  <si>
    <t>218/395</t>
  </si>
  <si>
    <t>233/419</t>
  </si>
  <si>
    <t>242/420</t>
  </si>
  <si>
    <t>235/425</t>
  </si>
  <si>
    <t>244/404</t>
  </si>
  <si>
    <t>227/377</t>
  </si>
  <si>
    <t>233/395</t>
  </si>
  <si>
    <t>236/235</t>
  </si>
  <si>
    <t>с</t>
  </si>
  <si>
    <t>232/395</t>
  </si>
  <si>
    <t>241/411</t>
  </si>
  <si>
    <t>225/403</t>
  </si>
  <si>
    <t>246/429</t>
  </si>
  <si>
    <t>223/384</t>
  </si>
  <si>
    <t>220/383</t>
  </si>
  <si>
    <t>233/399</t>
  </si>
  <si>
    <t>237/398</t>
  </si>
  <si>
    <t>г.Алексин</t>
  </si>
  <si>
    <t>тр-р №1 ДСК отключен</t>
  </si>
  <si>
    <t>1-дренаж 1</t>
  </si>
  <si>
    <t>390/226</t>
  </si>
  <si>
    <t>401/232</t>
  </si>
  <si>
    <t>397/227</t>
  </si>
  <si>
    <t>402/234</t>
  </si>
  <si>
    <t>415/239</t>
  </si>
  <si>
    <t>388/225</t>
  </si>
  <si>
    <t>391/229</t>
  </si>
  <si>
    <t>397/229</t>
  </si>
  <si>
    <t>388/223</t>
  </si>
  <si>
    <t>392/224</t>
  </si>
  <si>
    <t>385/222</t>
  </si>
  <si>
    <t>393/228</t>
  </si>
  <si>
    <t>407/228</t>
  </si>
  <si>
    <t>389/223</t>
  </si>
  <si>
    <t>390/222</t>
  </si>
  <si>
    <t>389/224</t>
  </si>
  <si>
    <t>406/227</t>
  </si>
  <si>
    <t>393/227</t>
  </si>
  <si>
    <t>405/235</t>
  </si>
  <si>
    <t>399/233</t>
  </si>
  <si>
    <t>391/228</t>
  </si>
  <si>
    <t>392/226</t>
  </si>
  <si>
    <t>385/224</t>
  </si>
  <si>
    <t>396/229</t>
  </si>
  <si>
    <t>387/220</t>
  </si>
  <si>
    <t>375/214</t>
  </si>
  <si>
    <t>393/229</t>
  </si>
  <si>
    <r>
      <t xml:space="preserve">тр-р №2 </t>
    </r>
    <r>
      <rPr>
        <sz val="11"/>
        <color rgb="FFFF0000"/>
        <rFont val="Times New Roman"/>
        <family val="1"/>
        <charset val="204"/>
      </rPr>
      <t>отключен</t>
    </r>
  </si>
  <si>
    <r>
      <t xml:space="preserve">тр-р №2        </t>
    </r>
    <r>
      <rPr>
        <sz val="11"/>
        <color rgb="FFC00000"/>
        <rFont val="Times New Roman"/>
        <family val="1"/>
        <charset val="204"/>
      </rPr>
      <t xml:space="preserve"> ОТКЛ</t>
    </r>
  </si>
  <si>
    <t>401/233</t>
  </si>
  <si>
    <t>401/235</t>
  </si>
  <si>
    <t>387/219</t>
  </si>
  <si>
    <t>387/224</t>
  </si>
  <si>
    <t>377/215</t>
  </si>
  <si>
    <t>384/221</t>
  </si>
  <si>
    <t>687/225</t>
  </si>
  <si>
    <t>398/232</t>
  </si>
  <si>
    <t>384/220</t>
  </si>
  <si>
    <t>375/215</t>
  </si>
  <si>
    <t>МРП</t>
  </si>
  <si>
    <r>
      <t xml:space="preserve">тр-р №1 </t>
    </r>
    <r>
      <rPr>
        <sz val="11"/>
        <color rgb="FFFF0000"/>
        <rFont val="Times New Roman"/>
        <family val="1"/>
        <charset val="204"/>
      </rPr>
      <t>ОТКЛЮЧЕН</t>
    </r>
  </si>
  <si>
    <r>
      <t>413/</t>
    </r>
    <r>
      <rPr>
        <sz val="11"/>
        <color rgb="FFFF0000"/>
        <rFont val="Times New Roman"/>
        <family val="1"/>
        <charset val="204"/>
      </rPr>
      <t>откл.</t>
    </r>
  </si>
  <si>
    <t xml:space="preserve">тр-р №2     </t>
  </si>
  <si>
    <r>
      <t xml:space="preserve">тр-р №1        </t>
    </r>
    <r>
      <rPr>
        <sz val="11"/>
        <color rgb="FFC00000"/>
        <rFont val="Times New Roman"/>
        <family val="1"/>
        <charset val="204"/>
      </rPr>
      <t>Демонтированна</t>
    </r>
  </si>
  <si>
    <t>395/231</t>
  </si>
  <si>
    <t>398/230</t>
  </si>
  <si>
    <t>406/236</t>
  </si>
  <si>
    <t>391/226</t>
  </si>
  <si>
    <t>396/225</t>
  </si>
  <si>
    <t>411/233</t>
  </si>
  <si>
    <t>399/231</t>
  </si>
  <si>
    <t>414/235</t>
  </si>
  <si>
    <r>
      <t>тр-р №1</t>
    </r>
    <r>
      <rPr>
        <b/>
        <sz val="11"/>
        <rFont val="Times New Roman"/>
        <family val="1"/>
        <charset val="204"/>
      </rPr>
      <t xml:space="preserve"> мкр. Валентиновка</t>
    </r>
  </si>
  <si>
    <t>тр-р №1 не работает, тр-р отключен</t>
  </si>
  <si>
    <t>тр-р №1 нет возможности</t>
  </si>
  <si>
    <t xml:space="preserve">тр-р №1           </t>
  </si>
  <si>
    <t>тр-р №1  нет замеров тока</t>
  </si>
  <si>
    <r>
      <t xml:space="preserve">тр-р №1 </t>
    </r>
    <r>
      <rPr>
        <sz val="11"/>
        <color rgb="FFFF0000"/>
        <rFont val="Times New Roman"/>
        <family val="1"/>
        <charset val="204"/>
      </rPr>
      <t>низкая сторона, замок не наш</t>
    </r>
  </si>
  <si>
    <r>
      <t xml:space="preserve">тр-р №1       </t>
    </r>
    <r>
      <rPr>
        <sz val="11"/>
        <color theme="1"/>
        <rFont val="Times New Roman"/>
        <family val="1"/>
        <charset val="204"/>
      </rPr>
      <t xml:space="preserve"> Котельная </t>
    </r>
  </si>
  <si>
    <t>тр-р №1 нет возможности выполнить замеры</t>
  </si>
  <si>
    <t>тр-р №1 отключен</t>
  </si>
  <si>
    <t>тр-р №1 нет возможности провести замеры шины и шпильки трансформаторов не обхватываются клещами</t>
  </si>
  <si>
    <t>тр-р №1 НЕТ ДОСТУПА</t>
  </si>
  <si>
    <t>тр-р №1 откл.</t>
  </si>
  <si>
    <t>тр-р №1                    1фаз.</t>
  </si>
  <si>
    <t>396/224</t>
  </si>
  <si>
    <t>406/231</t>
  </si>
  <si>
    <t>390/221</t>
  </si>
  <si>
    <t>397/231</t>
  </si>
  <si>
    <t>410/233</t>
  </si>
  <si>
    <t>398/231</t>
  </si>
  <si>
    <t>393/232</t>
  </si>
  <si>
    <t>385/223</t>
  </si>
  <si>
    <t>384/218</t>
  </si>
  <si>
    <t>388/221</t>
  </si>
  <si>
    <t>417/241</t>
  </si>
  <si>
    <t>380/219</t>
  </si>
  <si>
    <t>388/231</t>
  </si>
  <si>
    <t>388/227</t>
  </si>
  <si>
    <t>412/240</t>
  </si>
  <si>
    <t>400/233</t>
  </si>
  <si>
    <t>390/217</t>
  </si>
  <si>
    <t>403/224</t>
  </si>
  <si>
    <t>403/225</t>
  </si>
  <si>
    <t>400/234</t>
  </si>
  <si>
    <t>408/224</t>
  </si>
  <si>
    <t>400/226</t>
  </si>
  <si>
    <t>377/216</t>
  </si>
  <si>
    <t>366/209</t>
  </si>
  <si>
    <t>380/656</t>
  </si>
  <si>
    <t>424/242</t>
  </si>
  <si>
    <t>380/220</t>
  </si>
  <si>
    <t>395/233</t>
  </si>
  <si>
    <t>379/215</t>
  </si>
  <si>
    <t xml:space="preserve"> 393/225</t>
  </si>
  <si>
    <t>380/218</t>
  </si>
  <si>
    <t>381/222</t>
  </si>
  <si>
    <t>395/230</t>
  </si>
  <si>
    <t>405/239</t>
  </si>
  <si>
    <t>403/227</t>
  </si>
  <si>
    <t>385/228</t>
  </si>
  <si>
    <t>413/236</t>
  </si>
  <si>
    <t>376/219</t>
  </si>
  <si>
    <t>397/223</t>
  </si>
  <si>
    <t>388/3227</t>
  </si>
  <si>
    <t>410/231</t>
  </si>
  <si>
    <t>388/257</t>
  </si>
  <si>
    <t>398/224</t>
  </si>
  <si>
    <t>402/236</t>
  </si>
  <si>
    <t>401/236</t>
  </si>
  <si>
    <r>
      <t xml:space="preserve">тр-р №2  </t>
    </r>
    <r>
      <rPr>
        <sz val="11"/>
        <color rgb="FFFF0000"/>
        <rFont val="Times New Roman"/>
        <family val="1"/>
        <charset val="204"/>
      </rPr>
      <t>ОТКЛ</t>
    </r>
  </si>
  <si>
    <r>
      <t xml:space="preserve">тр-р №2 </t>
    </r>
    <r>
      <rPr>
        <sz val="11"/>
        <color rgb="FFFF0000"/>
        <rFont val="Times New Roman"/>
        <family val="1"/>
        <charset val="204"/>
      </rPr>
      <t>откл.</t>
    </r>
  </si>
  <si>
    <r>
      <t xml:space="preserve">тр-р №2       </t>
    </r>
    <r>
      <rPr>
        <sz val="11"/>
        <color rgb="FFC00000"/>
        <rFont val="Times New Roman"/>
        <family val="1"/>
        <charset val="204"/>
      </rPr>
      <t>ОТКЛ</t>
    </r>
  </si>
  <si>
    <t xml:space="preserve">тр-р №2      </t>
  </si>
  <si>
    <r>
      <t xml:space="preserve">тр-р №2  </t>
    </r>
    <r>
      <rPr>
        <sz val="11"/>
        <color theme="1"/>
        <rFont val="Times New Roman"/>
        <family val="1"/>
        <charset val="204"/>
      </rPr>
      <t xml:space="preserve">  Котельная </t>
    </r>
  </si>
  <si>
    <r>
      <t xml:space="preserve">тр-р №2            </t>
    </r>
    <r>
      <rPr>
        <sz val="11"/>
        <color rgb="FFC00000"/>
        <rFont val="Times New Roman"/>
        <family val="1"/>
        <charset val="204"/>
      </rPr>
      <t>ОТКЛ</t>
    </r>
  </si>
  <si>
    <t xml:space="preserve">тр-р №3  </t>
  </si>
  <si>
    <t>394/219</t>
  </si>
  <si>
    <t>418/241</t>
  </si>
  <si>
    <t>399/232</t>
  </si>
  <si>
    <t>400/237</t>
  </si>
  <si>
    <t>415/232</t>
  </si>
  <si>
    <t>401/</t>
  </si>
  <si>
    <t>414/231</t>
  </si>
  <si>
    <t>366/208</t>
  </si>
  <si>
    <t>388/222</t>
  </si>
  <si>
    <t>416/240</t>
  </si>
  <si>
    <t>405/225</t>
  </si>
  <si>
    <t>396/222</t>
  </si>
  <si>
    <t>397/225</t>
  </si>
  <si>
    <t>тр-р №2 откл.</t>
  </si>
  <si>
    <t xml:space="preserve">тр-р №2       </t>
  </si>
  <si>
    <t>Б</t>
  </si>
  <si>
    <r>
      <t xml:space="preserve">тр-р №1            </t>
    </r>
    <r>
      <rPr>
        <sz val="11"/>
        <color rgb="FFC00000"/>
        <rFont val="Times New Roman"/>
        <family val="1"/>
        <charset val="204"/>
      </rPr>
      <t xml:space="preserve">    </t>
    </r>
  </si>
  <si>
    <r>
      <t xml:space="preserve">тр-р №1 </t>
    </r>
    <r>
      <rPr>
        <sz val="11"/>
        <color rgb="FFFF0000"/>
        <rFont val="Times New Roman"/>
        <family val="1"/>
        <charset val="204"/>
      </rPr>
      <t xml:space="preserve"> </t>
    </r>
  </si>
  <si>
    <r>
      <t xml:space="preserve">тр-р №1     </t>
    </r>
    <r>
      <rPr>
        <sz val="11"/>
        <color rgb="FFC00000"/>
        <rFont val="Times New Roman"/>
        <family val="1"/>
        <charset val="204"/>
      </rPr>
      <t>ОТКЛ</t>
    </r>
    <r>
      <rPr>
        <sz val="11"/>
        <rFont val="Times New Roman"/>
        <family val="1"/>
        <charset val="204"/>
      </rPr>
      <t xml:space="preserve"> </t>
    </r>
  </si>
  <si>
    <r>
      <t xml:space="preserve">тр-р №1   </t>
    </r>
    <r>
      <rPr>
        <sz val="11"/>
        <color rgb="FFFF0000"/>
        <rFont val="Times New Roman"/>
        <family val="1"/>
        <charset val="204"/>
      </rPr>
      <t xml:space="preserve">ОТКЛЮЧЕН </t>
    </r>
  </si>
  <si>
    <r>
      <t>тр-р №1</t>
    </r>
    <r>
      <rPr>
        <sz val="11"/>
        <color rgb="FFFF0000"/>
        <rFont val="Arial Cyr"/>
        <family val="2"/>
        <charset val="204"/>
      </rPr>
      <t xml:space="preserve"> </t>
    </r>
  </si>
  <si>
    <t>тр-р №1 
абонент</t>
  </si>
  <si>
    <t>тр-р №1
 нет доступа</t>
  </si>
  <si>
    <t>тр-р №1
 ОТКЛ.</t>
  </si>
  <si>
    <t xml:space="preserve">тр-р №1
  нет доступа </t>
  </si>
  <si>
    <t>тр-р №1
 НЕТ ДОСТУПА</t>
  </si>
  <si>
    <r>
      <t xml:space="preserve">тр-р №1
 </t>
    </r>
    <r>
      <rPr>
        <sz val="11"/>
        <color rgb="FFFF0000"/>
        <rFont val="Arial Cyr"/>
        <charset val="204"/>
      </rPr>
      <t>нет возм.</t>
    </r>
  </si>
  <si>
    <r>
      <t xml:space="preserve">тр-р №2         </t>
    </r>
    <r>
      <rPr>
        <sz val="11"/>
        <color rgb="FFFF0000"/>
        <rFont val="Times New Roman"/>
        <family val="1"/>
        <charset val="204"/>
      </rPr>
      <t xml:space="preserve">ОТКЛ </t>
    </r>
    <r>
      <rPr>
        <sz val="11"/>
        <rFont val="Times New Roman"/>
        <family val="1"/>
        <charset val="204"/>
      </rPr>
      <t xml:space="preserve">  </t>
    </r>
  </si>
  <si>
    <r>
      <t xml:space="preserve">тр-р №2    </t>
    </r>
    <r>
      <rPr>
        <sz val="11"/>
        <color indexed="10"/>
        <rFont val="Times New Roman"/>
        <family val="1"/>
        <charset val="204"/>
      </rPr>
      <t>ОТКЛ</t>
    </r>
  </si>
  <si>
    <r>
      <t xml:space="preserve">тр-р №2  </t>
    </r>
    <r>
      <rPr>
        <sz val="11"/>
        <color rgb="FFFF0000"/>
        <rFont val="Times New Roman"/>
        <family val="1"/>
        <charset val="204"/>
      </rPr>
      <t>ОТКЛЮЧЕН</t>
    </r>
  </si>
  <si>
    <r>
      <t xml:space="preserve">тр-р №2        </t>
    </r>
    <r>
      <rPr>
        <sz val="11"/>
        <color rgb="FFC00000"/>
        <rFont val="Arial Cyr"/>
        <family val="2"/>
        <charset val="204"/>
      </rPr>
      <t xml:space="preserve"> </t>
    </r>
  </si>
  <si>
    <r>
      <t xml:space="preserve">тр-р №2
 </t>
    </r>
    <r>
      <rPr>
        <sz val="11"/>
        <color rgb="FFFF0000"/>
        <rFont val="Arial Cyr"/>
        <charset val="204"/>
      </rPr>
      <t>нет возм.</t>
    </r>
    <r>
      <rPr>
        <sz val="11"/>
        <rFont val="Arial Cyr"/>
        <family val="2"/>
        <charset val="204"/>
      </rPr>
      <t xml:space="preserve">       </t>
    </r>
    <r>
      <rPr>
        <sz val="11"/>
        <color rgb="FFC00000"/>
        <rFont val="Arial Cyr"/>
        <family val="2"/>
        <charset val="204"/>
      </rPr>
      <t xml:space="preserve"> </t>
    </r>
  </si>
  <si>
    <r>
      <t xml:space="preserve">тр-р №2
 </t>
    </r>
    <r>
      <rPr>
        <sz val="11"/>
        <color rgb="FFFF0000"/>
        <rFont val="Arial Cyr"/>
        <charset val="204"/>
      </rPr>
      <t>нет возм</t>
    </r>
  </si>
  <si>
    <t>Измалойвский пр-д 5а</t>
  </si>
  <si>
    <t>243/422</t>
  </si>
  <si>
    <t>ЖК Озёрная</t>
  </si>
  <si>
    <t>РП</t>
  </si>
  <si>
    <t>219/382</t>
  </si>
  <si>
    <t>225/404</t>
  </si>
  <si>
    <t>Ул. Ясневая, д.14</t>
  </si>
  <si>
    <t>235/389</t>
  </si>
  <si>
    <t>тр-р №7</t>
  </si>
  <si>
    <t>тр-р №8</t>
  </si>
  <si>
    <t>тр-р №9</t>
  </si>
  <si>
    <t>ул. Люблинская д.72</t>
  </si>
  <si>
    <t>236/421</t>
  </si>
  <si>
    <t>235/420</t>
  </si>
  <si>
    <t>236/419</t>
  </si>
  <si>
    <t>236/420</t>
  </si>
  <si>
    <t>Борец</t>
  </si>
  <si>
    <t>црп</t>
  </si>
  <si>
    <t>243/421</t>
  </si>
  <si>
    <t>239/411</t>
  </si>
  <si>
    <t>228/3936</t>
  </si>
  <si>
    <t>223/385</t>
  </si>
  <si>
    <t>245/424</t>
  </si>
  <si>
    <t>239/410</t>
  </si>
  <si>
    <t>238/415</t>
  </si>
  <si>
    <t>258/394</t>
  </si>
  <si>
    <t>239/412</t>
  </si>
  <si>
    <t>24/415</t>
  </si>
  <si>
    <t>КРЭС</t>
  </si>
  <si>
    <t>229/404</t>
  </si>
  <si>
    <t>тр-р №4         откл.</t>
  </si>
  <si>
    <t>тр-р №2         откл.</t>
  </si>
  <si>
    <t>224/391</t>
  </si>
  <si>
    <t>мкр. 1 МАЯ  г.Балашиха</t>
  </si>
  <si>
    <t xml:space="preserve">тр-р №1 нет возможности </t>
  </si>
  <si>
    <t>тр-р №2 нет возможности замеров</t>
  </si>
  <si>
    <t>тр-р №1 нет возможности замеров</t>
  </si>
  <si>
    <t>231/406</t>
  </si>
  <si>
    <t>224/393</t>
  </si>
  <si>
    <t>219/384</t>
  </si>
  <si>
    <t>тр-р №2 откл. ВН</t>
  </si>
  <si>
    <t>232/406</t>
  </si>
  <si>
    <t>320/400</t>
  </si>
  <si>
    <t>230/411</t>
  </si>
  <si>
    <t>220/400</t>
  </si>
  <si>
    <t>380/415</t>
  </si>
  <si>
    <t>г. Мытищи</t>
  </si>
  <si>
    <t>Пушкинский район, пос. Правдинский</t>
  </si>
  <si>
    <t>г.Щелково, Амерьевский карьер</t>
  </si>
  <si>
    <t>235/399</t>
  </si>
  <si>
    <t>239/399</t>
  </si>
  <si>
    <t>237/397</t>
  </si>
  <si>
    <t>237/399</t>
  </si>
  <si>
    <t>232/417</t>
  </si>
  <si>
    <t>229/406</t>
  </si>
  <si>
    <t>234/398</t>
  </si>
  <si>
    <t>218/388</t>
  </si>
  <si>
    <t>224/397</t>
  </si>
  <si>
    <t>221/377</t>
  </si>
  <si>
    <t>212/385</t>
  </si>
  <si>
    <t>323/401</t>
  </si>
  <si>
    <t>228/402</t>
  </si>
  <si>
    <t>236/399</t>
  </si>
  <si>
    <t>230/393</t>
  </si>
  <si>
    <t>5-3</t>
  </si>
  <si>
    <t>218/383</t>
  </si>
  <si>
    <t>5-4</t>
  </si>
  <si>
    <t>5-2</t>
  </si>
  <si>
    <t>5-1</t>
  </si>
  <si>
    <t>223/395</t>
  </si>
  <si>
    <t>тр-р №1 0,4 кВ абонент</t>
  </si>
  <si>
    <t>218/384</t>
  </si>
  <si>
    <t>5-5</t>
  </si>
  <si>
    <t>230/420</t>
  </si>
  <si>
    <t>229/394</t>
  </si>
  <si>
    <t>236/416</t>
  </si>
  <si>
    <t>229/390</t>
  </si>
  <si>
    <t>221/380</t>
  </si>
  <si>
    <t>тр-р №1 нет возможности замеров, 0,4 не наша</t>
  </si>
  <si>
    <t>220/384</t>
  </si>
  <si>
    <t>216/380</t>
  </si>
  <si>
    <t>217/379</t>
  </si>
  <si>
    <t>216/379</t>
  </si>
  <si>
    <t>227/392</t>
  </si>
  <si>
    <t>тр-р №1 не наша</t>
  </si>
  <si>
    <t>загл.</t>
  </si>
  <si>
    <t>218/379</t>
  </si>
  <si>
    <t xml:space="preserve">тр-р №2    Котельная </t>
  </si>
  <si>
    <t xml:space="preserve">тр-р №1        Котельная </t>
  </si>
  <si>
    <t>230/394</t>
  </si>
  <si>
    <t>229/1401</t>
  </si>
  <si>
    <t>218/279</t>
  </si>
  <si>
    <t>218/282</t>
  </si>
  <si>
    <t>217/381</t>
  </si>
  <si>
    <t xml:space="preserve">тр-р №1   ОТКЛЮЧЕН </t>
  </si>
  <si>
    <t>тр-р №2       ОТКЛ</t>
  </si>
  <si>
    <t>224/387</t>
  </si>
  <si>
    <t>218/380</t>
  </si>
  <si>
    <t>216/381</t>
  </si>
  <si>
    <t>218/385</t>
  </si>
  <si>
    <t>229/405</t>
  </si>
  <si>
    <t xml:space="preserve">227/397 </t>
  </si>
  <si>
    <t>220/410</t>
  </si>
  <si>
    <t>220/386</t>
  </si>
  <si>
    <t>232/399</t>
  </si>
  <si>
    <t>218/378</t>
  </si>
  <si>
    <t>220/376</t>
  </si>
  <si>
    <t>214/376</t>
  </si>
  <si>
    <t>тр-р №1           отключен</t>
  </si>
  <si>
    <t>230/450</t>
  </si>
  <si>
    <t>225/392</t>
  </si>
  <si>
    <t>234/404</t>
  </si>
  <si>
    <t>221/403</t>
  </si>
  <si>
    <t>243/423</t>
  </si>
  <si>
    <t>221/379</t>
  </si>
  <si>
    <t>тр-р №1 нет возможности ЯРВ</t>
  </si>
  <si>
    <t>222/395</t>
  </si>
  <si>
    <t>тр-р №2  отключен</t>
  </si>
  <si>
    <t>тр-р №2  не подключен кабель</t>
  </si>
  <si>
    <t>тр-р №1 у клещей  не хватает обхата для замера</t>
  </si>
  <si>
    <t>241/406</t>
  </si>
  <si>
    <t>241/416</t>
  </si>
  <si>
    <t>233/389</t>
  </si>
  <si>
    <t>235/416</t>
  </si>
  <si>
    <t>4-3</t>
  </si>
  <si>
    <t>243/425</t>
  </si>
  <si>
    <t>аб.</t>
  </si>
  <si>
    <t>242/424</t>
  </si>
  <si>
    <t>225/410</t>
  </si>
  <si>
    <t>218/382</t>
  </si>
  <si>
    <t>5-не опр.</t>
  </si>
  <si>
    <t>2-5</t>
  </si>
  <si>
    <t>224/389</t>
  </si>
  <si>
    <t>215/381</t>
  </si>
  <si>
    <t>5-1+Z10</t>
  </si>
  <si>
    <t>232/408</t>
  </si>
  <si>
    <t>223/404</t>
  </si>
  <si>
    <t>БРЭС</t>
  </si>
  <si>
    <t>тр-р №1 охрання зона нарушена нет доступа к КТП-116 в плотную построено здание</t>
  </si>
  <si>
    <t>тр-р №1  отключен</t>
  </si>
  <si>
    <t>6-4</t>
  </si>
  <si>
    <t>216/375</t>
  </si>
  <si>
    <t>228/392</t>
  </si>
  <si>
    <t>234/403</t>
  </si>
  <si>
    <t>224/438</t>
  </si>
  <si>
    <t>219/379</t>
  </si>
  <si>
    <t>217/386</t>
  </si>
  <si>
    <t xml:space="preserve">тр-р №1                </t>
  </si>
  <si>
    <t>219/386</t>
  </si>
  <si>
    <t>217/380</t>
  </si>
  <si>
    <t>222/391</t>
  </si>
  <si>
    <t>239/405</t>
  </si>
  <si>
    <t>ПБВ</t>
  </si>
  <si>
    <t>Kзагр.</t>
  </si>
  <si>
    <t>Iср.</t>
  </si>
  <si>
    <t>Ic</t>
  </si>
  <si>
    <t>Ib</t>
  </si>
  <si>
    <t>Ia</t>
  </si>
  <si>
    <t>Принадлежность</t>
  </si>
  <si>
    <t>t - °С</t>
  </si>
  <si>
    <t xml:space="preserve">Время </t>
  </si>
  <si>
    <t>Дата</t>
  </si>
  <si>
    <t>тр-р №1 
ОТКЛЮЧЕН</t>
  </si>
  <si>
    <t>тр-р №1 
нет доступа</t>
  </si>
  <si>
    <t>тр-р №1
 абонент</t>
  </si>
  <si>
    <r>
      <t xml:space="preserve">тр-р №2      </t>
    </r>
    <r>
      <rPr>
        <sz val="10"/>
        <color rgb="FFFF0000"/>
        <rFont val="Arial Cyr"/>
        <charset val="204"/>
      </rPr>
      <t xml:space="preserve">   ОТКЛ   </t>
    </r>
  </si>
  <si>
    <r>
      <t>тр-р №2</t>
    </r>
    <r>
      <rPr>
        <sz val="10"/>
        <color rgb="FFFF0000"/>
        <rFont val="Arial Cyr"/>
        <charset val="204"/>
      </rPr>
      <t xml:space="preserve"> откл.</t>
    </r>
  </si>
  <si>
    <r>
      <t xml:space="preserve">тр-р №2 </t>
    </r>
    <r>
      <rPr>
        <sz val="10"/>
        <color rgb="FFFF0000"/>
        <rFont val="Arial Cyr"/>
        <charset val="204"/>
      </rPr>
      <t>откл.</t>
    </r>
  </si>
  <si>
    <r>
      <t xml:space="preserve">тр-р №1     </t>
    </r>
    <r>
      <rPr>
        <sz val="10"/>
        <color rgb="FFC00000"/>
        <rFont val="Arial Cyr"/>
        <charset val="204"/>
      </rPr>
      <t>ОТКЛ</t>
    </r>
    <r>
      <rPr>
        <sz val="10"/>
        <rFont val="Arial Cyr"/>
        <charset val="204"/>
      </rPr>
      <t xml:space="preserve"> </t>
    </r>
  </si>
  <si>
    <r>
      <t xml:space="preserve">тр-р №2 </t>
    </r>
    <r>
      <rPr>
        <sz val="10"/>
        <color rgb="FFFF0000"/>
        <rFont val="Arial Cyr"/>
        <charset val="204"/>
      </rPr>
      <t>отключен</t>
    </r>
  </si>
  <si>
    <r>
      <t xml:space="preserve">тр-р №2         </t>
    </r>
    <r>
      <rPr>
        <sz val="10"/>
        <color rgb="FFFF0000"/>
        <rFont val="Arial Cyr"/>
        <charset val="204"/>
      </rPr>
      <t>ОТКЛ</t>
    </r>
  </si>
  <si>
    <r>
      <t xml:space="preserve">тр-р №1 
</t>
    </r>
    <r>
      <rPr>
        <sz val="10"/>
        <color rgb="FFFF0000"/>
        <rFont val="Arial Cyr"/>
        <charset val="204"/>
      </rPr>
      <t>абонентская</t>
    </r>
  </si>
  <si>
    <r>
      <t xml:space="preserve">тр-р №2  </t>
    </r>
    <r>
      <rPr>
        <sz val="10"/>
        <color rgb="FFFF0000"/>
        <rFont val="Arial Cyr"/>
        <charset val="204"/>
      </rPr>
      <t>откл.</t>
    </r>
  </si>
  <si>
    <r>
      <t xml:space="preserve">тр-р №1    
  </t>
    </r>
    <r>
      <rPr>
        <sz val="10"/>
        <color rgb="FFFF0000"/>
        <rFont val="Arial Cyr"/>
        <charset val="204"/>
      </rPr>
      <t>откл.</t>
    </r>
  </si>
  <si>
    <r>
      <t xml:space="preserve">тр-р №1
</t>
    </r>
    <r>
      <rPr>
        <sz val="10"/>
        <color rgb="FFFF0000"/>
        <rFont val="Arial Cyr"/>
        <charset val="204"/>
      </rPr>
      <t xml:space="preserve"> отключена</t>
    </r>
  </si>
  <si>
    <r>
      <t xml:space="preserve">тр-р №2       </t>
    </r>
    <r>
      <rPr>
        <sz val="10"/>
        <color rgb="FFFF0000"/>
        <rFont val="Arial Cyr"/>
        <charset val="204"/>
      </rPr>
      <t>отключён</t>
    </r>
  </si>
  <si>
    <r>
      <t xml:space="preserve">тр-р №1
 </t>
    </r>
    <r>
      <rPr>
        <sz val="10"/>
        <color rgb="FFFF0000"/>
        <rFont val="Arial Cyr"/>
        <charset val="204"/>
      </rPr>
      <t>РУ 0,4 кВ Абонентская</t>
    </r>
  </si>
  <si>
    <r>
      <t xml:space="preserve">тр-р №3 
</t>
    </r>
    <r>
      <rPr>
        <sz val="10"/>
        <color rgb="FFFF0000"/>
        <rFont val="Arial Cyr"/>
        <charset val="204"/>
      </rPr>
      <t>РУ 0,4 кВ Абонентская</t>
    </r>
  </si>
  <si>
    <t>КТПн</t>
  </si>
  <si>
    <t>ЖК Бусиновский парк</t>
  </si>
  <si>
    <t>630кВА</t>
  </si>
  <si>
    <t>Молодогвардейская</t>
  </si>
  <si>
    <t>ЖК Шереметьевский</t>
  </si>
  <si>
    <t>234/415</t>
  </si>
  <si>
    <t>234/416</t>
  </si>
  <si>
    <t>233/418</t>
  </si>
  <si>
    <t>232/416</t>
  </si>
  <si>
    <t>233/416</t>
  </si>
  <si>
    <t>234/418</t>
  </si>
  <si>
    <t>ул. Ясневая, д.14</t>
  </si>
  <si>
    <t xml:space="preserve">ЖК Озёрная </t>
  </si>
  <si>
    <t>не в раб.</t>
  </si>
  <si>
    <t>236/402</t>
  </si>
  <si>
    <t>228/386</t>
  </si>
  <si>
    <t>ЖК Английский квартал</t>
  </si>
  <si>
    <t>ЖК Вавилова 4</t>
  </si>
  <si>
    <t>АК.ПАВЛОВА   Д.40</t>
  </si>
  <si>
    <t xml:space="preserve">тр-р №3               </t>
  </si>
  <si>
    <t>Полярная 25</t>
  </si>
  <si>
    <t>ЖК Саларьево парк</t>
  </si>
  <si>
    <t>ЖК Черняховского 19</t>
  </si>
  <si>
    <t>ЖК Петр Первый</t>
  </si>
  <si>
    <t>ЖК Жемчужина Зеленограда</t>
  </si>
  <si>
    <t>ЖК Римского-Корсакова</t>
  </si>
  <si>
    <t>ЖК Заповедный уголок</t>
  </si>
  <si>
    <t>235/402</t>
  </si>
  <si>
    <t>ЖК Мещерский лес</t>
  </si>
  <si>
    <t>234/412</t>
  </si>
  <si>
    <t>233/412</t>
  </si>
  <si>
    <t>ЖК Анинский и ЖК Чертановский</t>
  </si>
  <si>
    <t>Мироновская</t>
  </si>
  <si>
    <t>232/396</t>
  </si>
  <si>
    <t>ЖК Грин парк</t>
  </si>
  <si>
    <t>ЖК Лайф Тушинская</t>
  </si>
  <si>
    <t>ЖК Лайф Волжская</t>
  </si>
  <si>
    <t>227/412</t>
  </si>
  <si>
    <t>224/408</t>
  </si>
  <si>
    <t>226/418</t>
  </si>
  <si>
    <t>225/419</t>
  </si>
  <si>
    <t>ЖК Лайф Ботанический сад</t>
  </si>
  <si>
    <t>-</t>
  </si>
  <si>
    <t>238/405</t>
  </si>
  <si>
    <t>339/413</t>
  </si>
  <si>
    <t>245/416</t>
  </si>
  <si>
    <t>228/411</t>
  </si>
  <si>
    <t>218/394</t>
  </si>
  <si>
    <t>230/408</t>
  </si>
  <si>
    <t>226/386</t>
  </si>
  <si>
    <t>226/385</t>
  </si>
  <si>
    <t>227/386</t>
  </si>
  <si>
    <t>20014</t>
  </si>
  <si>
    <t>20016</t>
  </si>
  <si>
    <t>225/397</t>
  </si>
  <si>
    <t>220/398</t>
  </si>
  <si>
    <t>241/418</t>
  </si>
  <si>
    <t>222/384</t>
  </si>
  <si>
    <t>237\411</t>
  </si>
  <si>
    <t>222/382</t>
  </si>
  <si>
    <t>241/420</t>
  </si>
  <si>
    <t>224/288</t>
  </si>
  <si>
    <t>231/410</t>
  </si>
  <si>
    <t>246/415</t>
  </si>
  <si>
    <t>333/404</t>
  </si>
  <si>
    <t>22/392</t>
  </si>
  <si>
    <t>299/398</t>
  </si>
  <si>
    <t>235/415</t>
  </si>
  <si>
    <r>
      <t xml:space="preserve">тр-р №1
</t>
    </r>
    <r>
      <rPr>
        <sz val="10"/>
        <color rgb="FFFF0000"/>
        <rFont val="Arial Cyr"/>
        <charset val="204"/>
      </rPr>
      <t xml:space="preserve"> секция отсутствует</t>
    </r>
  </si>
  <si>
    <t>239/398</t>
  </si>
  <si>
    <t>239/404</t>
  </si>
  <si>
    <t>237/396</t>
  </si>
  <si>
    <t>237/390</t>
  </si>
  <si>
    <t>223/408</t>
  </si>
  <si>
    <t>ктпн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</si>
</sst>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0.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"/>
      <family val="2"/>
      <charset val="204"/>
    </font>
    <font>
      <sz val="10"/>
      <color rgb="FFFF0000"/>
      <name val="Arial Cyr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4"/>
      <name val="Arial Cyr"/>
      <family val="2"/>
      <charset val="204"/>
    </font>
    <font>
      <sz val="10"/>
      <color rgb="FFC00000"/>
      <name val="Arial Cyr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b/>
      <sz val="11"/>
      <color theme="1"/>
      <name val="Arial cyr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rgb="FFC00000"/>
      <name val="Times New Roman"/>
      <family val="1"/>
      <charset val="204"/>
    </font>
    <font>
      <sz val="11"/>
      <color rgb="FFFF000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 Cyr"/>
      <charset val="204"/>
    </font>
    <font>
      <sz val="11"/>
      <color theme="3"/>
      <name val="Arial Cyr"/>
      <family val="2"/>
      <charset val="204"/>
    </font>
    <font>
      <sz val="11"/>
      <color rgb="FFFF0000"/>
      <name val="Arial Cyr"/>
      <charset val="204"/>
    </font>
    <font>
      <sz val="11"/>
      <color indexed="10"/>
      <name val="Times New Roman"/>
      <family val="1"/>
      <charset val="204"/>
    </font>
    <font>
      <sz val="11"/>
      <color rgb="FFC00000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 cyr"/>
      <charset val="204"/>
    </font>
    <font>
      <sz val="10"/>
      <color theme="1"/>
      <name val="Calibri"/>
      <family val="2"/>
      <scheme val="minor"/>
    </font>
    <font>
      <b/>
      <sz val="11"/>
      <name val="Arial Cyr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FF0000"/>
      <name val="Arial Cyr"/>
      <family val="2"/>
      <charset val="204"/>
    </font>
    <font>
      <b/>
      <sz val="11"/>
      <color theme="1"/>
      <name val="Arial Cyr"/>
      <family val="2"/>
      <charset val="204"/>
    </font>
    <font>
      <b/>
      <sz val="11"/>
      <color rgb="FF009242"/>
      <name val="Arial Cyr"/>
      <family val="2"/>
      <charset val="204"/>
    </font>
    <font>
      <b/>
      <sz val="10"/>
      <color rgb="FFFF0000"/>
      <name val="Arial cyr"/>
      <charset val="204"/>
    </font>
    <font>
      <sz val="10"/>
      <color theme="1"/>
      <name val="Arial Cyr"/>
      <charset val="204"/>
    </font>
    <font>
      <sz val="10"/>
      <color rgb="FFC00000"/>
      <name val="Arial Cyr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F2C6"/>
        <bgColor indexed="64"/>
      </patternFill>
    </fill>
    <fill>
      <patternFill patternType="solid">
        <fgColor rgb="FFC0F2C8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12" fillId="0" borderId="0" applyNumberFormat="0" applyFill="0" applyBorder="0" applyAlignment="0" applyProtection="0"/>
    <xf numFmtId="0" fontId="9" fillId="0" borderId="0"/>
    <xf numFmtId="0" fontId="6" fillId="0" borderId="0"/>
    <xf numFmtId="0" fontId="1" fillId="0" borderId="0"/>
  </cellStyleXfs>
  <cellXfs count="1869">
    <xf numFmtId="0" fontId="0" fillId="0" borderId="0" xfId="0"/>
    <xf numFmtId="2" fontId="9" fillId="0" borderId="14" xfId="2" applyNumberFormat="1" applyFont="1" applyFill="1" applyBorder="1" applyAlignment="1">
      <alignment horizontal="center" vertical="center"/>
    </xf>
    <xf numFmtId="0" fontId="9" fillId="0" borderId="0" xfId="3" applyFont="1" applyFill="1"/>
    <xf numFmtId="1" fontId="9" fillId="0" borderId="0" xfId="3" applyNumberFormat="1" applyFont="1" applyFill="1"/>
    <xf numFmtId="2" fontId="9" fillId="0" borderId="0" xfId="3" applyNumberFormat="1" applyFont="1" applyFill="1" applyAlignment="1">
      <alignment horizontal="right"/>
    </xf>
    <xf numFmtId="0" fontId="9" fillId="0" borderId="0" xfId="3" applyFont="1" applyFill="1" applyAlignment="1">
      <alignment horizontal="center"/>
    </xf>
    <xf numFmtId="0" fontId="9" fillId="0" borderId="0" xfId="3" applyFont="1" applyFill="1" applyAlignment="1">
      <alignment horizontal="left"/>
    </xf>
    <xf numFmtId="2" fontId="9" fillId="0" borderId="0" xfId="3" applyNumberFormat="1" applyFont="1" applyFill="1" applyBorder="1" applyAlignment="1">
      <alignment horizontal="right"/>
    </xf>
    <xf numFmtId="0" fontId="9" fillId="0" borderId="0" xfId="3" applyFont="1" applyFill="1" applyBorder="1"/>
    <xf numFmtId="1" fontId="9" fillId="0" borderId="0" xfId="3" applyNumberFormat="1" applyFont="1" applyFill="1" applyBorder="1"/>
    <xf numFmtId="0" fontId="9" fillId="0" borderId="0" xfId="3" applyFont="1" applyFill="1" applyBorder="1" applyAlignment="1">
      <alignment horizontal="center"/>
    </xf>
    <xf numFmtId="0" fontId="9" fillId="0" borderId="12" xfId="3" applyFont="1" applyFill="1" applyBorder="1" applyAlignment="1" applyProtection="1">
      <alignment horizontal="center" vertical="top" wrapText="1"/>
    </xf>
    <xf numFmtId="0" fontId="9" fillId="0" borderId="13" xfId="3" quotePrefix="1" applyFont="1" applyFill="1" applyBorder="1" applyAlignment="1" applyProtection="1">
      <alignment horizontal="center" vertical="top" wrapText="1"/>
    </xf>
    <xf numFmtId="0" fontId="9" fillId="0" borderId="2" xfId="3" quotePrefix="1" applyFont="1" applyFill="1" applyBorder="1" applyAlignment="1" applyProtection="1">
      <alignment horizontal="center" vertical="top" wrapText="1"/>
    </xf>
    <xf numFmtId="0" fontId="9" fillId="0" borderId="0" xfId="3" applyFont="1" applyFill="1" applyBorder="1" applyAlignment="1">
      <alignment horizontal="left"/>
    </xf>
    <xf numFmtId="2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/>
    <xf numFmtId="0" fontId="9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top"/>
    </xf>
    <xf numFmtId="0" fontId="13" fillId="0" borderId="0" xfId="0" applyFont="1" applyFill="1" applyBorder="1"/>
    <xf numFmtId="0" fontId="9" fillId="0" borderId="5" xfId="0" applyFont="1" applyFill="1" applyBorder="1"/>
    <xf numFmtId="0" fontId="9" fillId="0" borderId="7" xfId="0" applyFont="1" applyFill="1" applyBorder="1"/>
    <xf numFmtId="0" fontId="9" fillId="0" borderId="1" xfId="0" applyFont="1" applyFill="1" applyBorder="1"/>
    <xf numFmtId="0" fontId="9" fillId="0" borderId="44" xfId="0" applyFont="1" applyFill="1" applyBorder="1"/>
    <xf numFmtId="0" fontId="9" fillId="0" borderId="22" xfId="0" applyFont="1" applyFill="1" applyBorder="1"/>
    <xf numFmtId="0" fontId="9" fillId="0" borderId="9" xfId="0" applyFont="1" applyFill="1" applyBorder="1"/>
    <xf numFmtId="0" fontId="9" fillId="0" borderId="0" xfId="0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0" fillId="0" borderId="0" xfId="0" applyFill="1" applyBorder="1"/>
    <xf numFmtId="0" fontId="16" fillId="0" borderId="0" xfId="3" applyFont="1" applyFill="1"/>
    <xf numFmtId="2" fontId="16" fillId="0" borderId="0" xfId="3" applyNumberFormat="1" applyFont="1" applyFill="1" applyBorder="1" applyAlignment="1">
      <alignment horizontal="right"/>
    </xf>
    <xf numFmtId="1" fontId="16" fillId="0" borderId="0" xfId="3" applyNumberFormat="1" applyFont="1" applyFill="1"/>
    <xf numFmtId="0" fontId="9" fillId="0" borderId="0" xfId="3" applyFont="1" applyFill="1" applyBorder="1" applyAlignment="1">
      <alignment horizontal="center" vertical="center"/>
    </xf>
    <xf numFmtId="1" fontId="9" fillId="0" borderId="0" xfId="0" applyNumberFormat="1" applyFont="1" applyFill="1"/>
    <xf numFmtId="2" fontId="9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3" xfId="0" applyFont="1" applyFill="1" applyBorder="1" applyAlignment="1" applyProtection="1">
      <alignment horizontal="center" vertical="center" wrapText="1"/>
    </xf>
    <xf numFmtId="0" fontId="0" fillId="0" borderId="15" xfId="0" quotePrefix="1" applyFont="1" applyFill="1" applyBorder="1" applyAlignment="1" applyProtection="1">
      <alignment horizontal="center" vertical="center" wrapText="1"/>
    </xf>
    <xf numFmtId="0" fontId="0" fillId="0" borderId="2" xfId="0" quotePrefix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2" fontId="9" fillId="0" borderId="0" xfId="0" applyNumberFormat="1" applyFont="1" applyFill="1" applyAlignment="1">
      <alignment horizontal="right" vertical="center"/>
    </xf>
    <xf numFmtId="2" fontId="9" fillId="0" borderId="0" xfId="0" applyNumberFormat="1" applyFont="1" applyFill="1" applyBorder="1" applyAlignment="1">
      <alignment horizontal="right" vertical="center"/>
    </xf>
    <xf numFmtId="1" fontId="9" fillId="0" borderId="0" xfId="0" applyNumberFormat="1" applyFont="1" applyFill="1" applyAlignment="1">
      <alignment horizontal="right" vertical="center"/>
    </xf>
    <xf numFmtId="0" fontId="9" fillId="0" borderId="14" xfId="2" applyFont="1" applyFill="1" applyBorder="1" applyAlignment="1">
      <alignment horizontal="center" vertical="center"/>
    </xf>
    <xf numFmtId="2" fontId="9" fillId="0" borderId="56" xfId="0" applyNumberFormat="1" applyFont="1" applyFill="1" applyBorder="1" applyAlignment="1">
      <alignment horizontal="center"/>
    </xf>
    <xf numFmtId="0" fontId="9" fillId="0" borderId="53" xfId="0" applyFont="1" applyFill="1" applyBorder="1" applyAlignment="1" applyProtection="1">
      <alignment horizontal="center"/>
    </xf>
    <xf numFmtId="0" fontId="9" fillId="0" borderId="53" xfId="0" applyFont="1" applyFill="1" applyBorder="1" applyAlignment="1">
      <alignment horizontal="center"/>
    </xf>
    <xf numFmtId="0" fontId="9" fillId="0" borderId="54" xfId="0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/>
    </xf>
    <xf numFmtId="0" fontId="9" fillId="0" borderId="56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56" xfId="0" applyFont="1" applyFill="1" applyBorder="1" applyAlignment="1" applyProtection="1">
      <alignment horizontal="center"/>
    </xf>
    <xf numFmtId="0" fontId="9" fillId="0" borderId="54" xfId="0" applyFont="1" applyFill="1" applyBorder="1" applyAlignment="1" applyProtection="1">
      <alignment horizontal="center"/>
    </xf>
    <xf numFmtId="0" fontId="9" fillId="0" borderId="53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/>
    </xf>
    <xf numFmtId="2" fontId="9" fillId="0" borderId="53" xfId="0" applyNumberFormat="1" applyFont="1" applyFill="1" applyBorder="1" applyAlignment="1">
      <alignment horizontal="center" vertical="center"/>
    </xf>
    <xf numFmtId="2" fontId="9" fillId="2" borderId="4" xfId="2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56" xfId="0" applyFont="1" applyFill="1" applyBorder="1" applyAlignment="1" applyProtection="1">
      <alignment horizontal="center" vertical="center" wrapText="1"/>
    </xf>
    <xf numFmtId="0" fontId="9" fillId="0" borderId="53" xfId="0" applyFont="1" applyFill="1" applyBorder="1" applyAlignment="1" applyProtection="1">
      <alignment horizontal="center" vertical="center" wrapText="1"/>
    </xf>
    <xf numFmtId="0" fontId="9" fillId="0" borderId="54" xfId="0" applyFont="1" applyFill="1" applyBorder="1" applyAlignment="1" applyProtection="1">
      <alignment horizontal="center" vertical="center" wrapText="1"/>
    </xf>
    <xf numFmtId="0" fontId="6" fillId="0" borderId="0" xfId="4"/>
    <xf numFmtId="2" fontId="9" fillId="2" borderId="0" xfId="4" applyNumberFormat="1" applyFont="1" applyFill="1" applyBorder="1" applyAlignment="1">
      <alignment horizontal="right"/>
    </xf>
    <xf numFmtId="0" fontId="9" fillId="2" borderId="54" xfId="4" applyFont="1" applyFill="1" applyBorder="1" applyAlignment="1">
      <alignment horizontal="center"/>
    </xf>
    <xf numFmtId="0" fontId="9" fillId="2" borderId="47" xfId="4" applyFont="1" applyFill="1" applyBorder="1" applyAlignment="1" applyProtection="1">
      <alignment horizontal="center"/>
    </xf>
    <xf numFmtId="0" fontId="9" fillId="2" borderId="54" xfId="4" applyFont="1" applyFill="1" applyBorder="1" applyAlignment="1" applyProtection="1">
      <alignment horizontal="center" vertical="center"/>
    </xf>
    <xf numFmtId="0" fontId="9" fillId="2" borderId="47" xfId="4" applyFont="1" applyFill="1" applyBorder="1" applyAlignment="1">
      <alignment horizontal="center"/>
    </xf>
    <xf numFmtId="0" fontId="6" fillId="2" borderId="54" xfId="4" applyFont="1" applyFill="1" applyBorder="1" applyAlignment="1" applyProtection="1">
      <alignment horizontal="center"/>
    </xf>
    <xf numFmtId="0" fontId="9" fillId="2" borderId="29" xfId="4" applyFont="1" applyFill="1" applyBorder="1" applyAlignment="1" applyProtection="1">
      <alignment horizontal="center" vertical="center"/>
    </xf>
    <xf numFmtId="0" fontId="9" fillId="2" borderId="53" xfId="4" applyFont="1" applyFill="1" applyBorder="1" applyAlignment="1">
      <alignment horizontal="center"/>
    </xf>
    <xf numFmtId="0" fontId="9" fillId="2" borderId="16" xfId="4" applyFont="1" applyFill="1" applyBorder="1" applyAlignment="1" applyProtection="1">
      <alignment horizontal="center"/>
    </xf>
    <xf numFmtId="0" fontId="9" fillId="2" borderId="53" xfId="4" applyFont="1" applyFill="1" applyBorder="1" applyAlignment="1" applyProtection="1">
      <alignment horizontal="center" vertical="center"/>
    </xf>
    <xf numFmtId="0" fontId="9" fillId="2" borderId="16" xfId="4" applyFont="1" applyFill="1" applyBorder="1" applyAlignment="1">
      <alignment horizontal="center"/>
    </xf>
    <xf numFmtId="0" fontId="6" fillId="2" borderId="53" xfId="4" applyFont="1" applyFill="1" applyBorder="1" applyAlignment="1" applyProtection="1">
      <alignment horizontal="center"/>
    </xf>
    <xf numFmtId="0" fontId="9" fillId="2" borderId="39" xfId="4" applyFont="1" applyFill="1" applyBorder="1" applyAlignment="1" applyProtection="1">
      <alignment horizontal="center" vertical="center"/>
    </xf>
    <xf numFmtId="0" fontId="9" fillId="2" borderId="53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2" fontId="9" fillId="2" borderId="0" xfId="4" applyNumberFormat="1" applyFont="1" applyFill="1" applyBorder="1" applyAlignment="1">
      <alignment horizontal="center" vertical="center"/>
    </xf>
    <xf numFmtId="0" fontId="9" fillId="2" borderId="8" xfId="4" applyFont="1" applyFill="1" applyBorder="1" applyAlignment="1" applyProtection="1">
      <alignment horizontal="center" vertical="center"/>
    </xf>
    <xf numFmtId="0" fontId="9" fillId="2" borderId="9" xfId="4" applyFont="1" applyFill="1" applyBorder="1" applyAlignment="1">
      <alignment horizontal="center"/>
    </xf>
    <xf numFmtId="0" fontId="9" fillId="0" borderId="56" xfId="0" applyFont="1" applyFill="1" applyBorder="1" applyAlignment="1" applyProtection="1">
      <alignment horizontal="center" vertical="center"/>
    </xf>
    <xf numFmtId="0" fontId="9" fillId="0" borderId="54" xfId="0" applyFont="1" applyFill="1" applyBorder="1" applyAlignment="1" applyProtection="1">
      <alignment horizontal="center" vertical="center"/>
    </xf>
    <xf numFmtId="0" fontId="9" fillId="2" borderId="54" xfId="4" applyFont="1" applyFill="1" applyBorder="1" applyAlignment="1" applyProtection="1">
      <alignment horizontal="center"/>
    </xf>
    <xf numFmtId="0" fontId="9" fillId="2" borderId="41" xfId="4" applyFont="1" applyFill="1" applyBorder="1" applyAlignment="1">
      <alignment horizontal="center"/>
    </xf>
    <xf numFmtId="0" fontId="9" fillId="2" borderId="35" xfId="4" applyFont="1" applyFill="1" applyBorder="1" applyAlignment="1">
      <alignment horizontal="center"/>
    </xf>
    <xf numFmtId="0" fontId="9" fillId="2" borderId="35" xfId="4" applyFont="1" applyFill="1" applyBorder="1" applyAlignment="1" applyProtection="1">
      <alignment horizontal="center"/>
    </xf>
    <xf numFmtId="0" fontId="9" fillId="2" borderId="53" xfId="4" applyFont="1" applyFill="1" applyBorder="1" applyAlignment="1" applyProtection="1">
      <alignment horizontal="center"/>
    </xf>
    <xf numFmtId="0" fontId="9" fillId="2" borderId="50" xfId="4" applyFont="1" applyFill="1" applyBorder="1" applyAlignment="1">
      <alignment horizontal="center"/>
    </xf>
    <xf numFmtId="0" fontId="9" fillId="2" borderId="18" xfId="4" applyFont="1" applyFill="1" applyBorder="1" applyAlignment="1">
      <alignment horizontal="center"/>
    </xf>
    <xf numFmtId="0" fontId="9" fillId="2" borderId="18" xfId="4" applyFont="1" applyFill="1" applyBorder="1" applyAlignment="1" applyProtection="1">
      <alignment horizontal="center"/>
    </xf>
    <xf numFmtId="0" fontId="9" fillId="0" borderId="53" xfId="4" applyFont="1" applyFill="1" applyBorder="1" applyAlignment="1">
      <alignment horizontal="center"/>
    </xf>
    <xf numFmtId="0" fontId="6" fillId="2" borderId="50" xfId="4" applyFont="1" applyFill="1" applyBorder="1" applyAlignment="1">
      <alignment horizontal="center"/>
    </xf>
    <xf numFmtId="0" fontId="6" fillId="2" borderId="18" xfId="4" applyFont="1" applyFill="1" applyBorder="1" applyAlignment="1">
      <alignment horizontal="center"/>
    </xf>
    <xf numFmtId="0" fontId="6" fillId="2" borderId="28" xfId="4" applyFont="1" applyFill="1" applyBorder="1" applyAlignment="1" applyProtection="1">
      <alignment horizontal="center" vertical="center"/>
    </xf>
    <xf numFmtId="0" fontId="9" fillId="2" borderId="56" xfId="4" applyFont="1" applyFill="1" applyBorder="1" applyAlignment="1">
      <alignment horizontal="center"/>
    </xf>
    <xf numFmtId="0" fontId="9" fillId="2" borderId="56" xfId="4" applyFont="1" applyFill="1" applyBorder="1" applyAlignment="1" applyProtection="1">
      <alignment horizontal="center"/>
    </xf>
    <xf numFmtId="0" fontId="9" fillId="2" borderId="34" xfId="4" applyFont="1" applyFill="1" applyBorder="1" applyAlignment="1">
      <alignment horizontal="center"/>
    </xf>
    <xf numFmtId="0" fontId="9" fillId="2" borderId="26" xfId="4" applyFont="1" applyFill="1" applyBorder="1" applyAlignment="1">
      <alignment horizontal="center"/>
    </xf>
    <xf numFmtId="2" fontId="9" fillId="0" borderId="0" xfId="4" applyNumberFormat="1" applyFont="1" applyFill="1" applyBorder="1" applyAlignment="1">
      <alignment horizontal="right"/>
    </xf>
    <xf numFmtId="0" fontId="9" fillId="0" borderId="14" xfId="4" applyFont="1" applyFill="1" applyBorder="1" applyAlignment="1" applyProtection="1">
      <alignment horizontal="center" vertical="center" wrapText="1"/>
    </xf>
    <xf numFmtId="2" fontId="9" fillId="2" borderId="33" xfId="4" applyNumberFormat="1" applyFont="1" applyFill="1" applyBorder="1" applyAlignment="1">
      <alignment horizontal="center"/>
    </xf>
    <xf numFmtId="2" fontId="9" fillId="2" borderId="32" xfId="4" applyNumberFormat="1" applyFont="1" applyFill="1" applyBorder="1" applyAlignment="1">
      <alignment horizontal="center"/>
    </xf>
    <xf numFmtId="0" fontId="9" fillId="2" borderId="32" xfId="4" applyFont="1" applyFill="1" applyBorder="1" applyAlignment="1">
      <alignment horizontal="center"/>
    </xf>
    <xf numFmtId="0" fontId="9" fillId="2" borderId="32" xfId="4" applyFont="1" applyFill="1" applyBorder="1" applyAlignment="1" applyProtection="1">
      <alignment horizontal="center"/>
    </xf>
    <xf numFmtId="0" fontId="6" fillId="2" borderId="32" xfId="4" applyFont="1" applyFill="1" applyBorder="1" applyAlignment="1" applyProtection="1">
      <alignment horizontal="center" vertical="center"/>
    </xf>
    <xf numFmtId="0" fontId="9" fillId="2" borderId="31" xfId="4" applyFont="1" applyFill="1" applyBorder="1" applyAlignment="1" applyProtection="1">
      <alignment horizontal="center" vertical="center"/>
    </xf>
    <xf numFmtId="0" fontId="6" fillId="2" borderId="32" xfId="4" applyFont="1" applyFill="1" applyBorder="1" applyAlignment="1">
      <alignment horizontal="center" vertical="center"/>
    </xf>
    <xf numFmtId="0" fontId="9" fillId="2" borderId="31" xfId="4" applyFont="1" applyFill="1" applyBorder="1" applyAlignment="1">
      <alignment horizontal="center" vertical="center"/>
    </xf>
    <xf numFmtId="2" fontId="9" fillId="2" borderId="37" xfId="4" applyNumberFormat="1" applyFont="1" applyFill="1" applyBorder="1" applyAlignment="1">
      <alignment horizontal="center"/>
    </xf>
    <xf numFmtId="2" fontId="9" fillId="2" borderId="35" xfId="4" applyNumberFormat="1" applyFont="1" applyFill="1" applyBorder="1" applyAlignment="1">
      <alignment horizontal="center"/>
    </xf>
    <xf numFmtId="0" fontId="6" fillId="2" borderId="35" xfId="4" applyFont="1" applyFill="1" applyBorder="1" applyAlignment="1">
      <alignment horizontal="center" vertical="center"/>
    </xf>
    <xf numFmtId="0" fontId="9" fillId="2" borderId="36" xfId="4" applyFont="1" applyFill="1" applyBorder="1" applyAlignment="1">
      <alignment horizontal="center" vertical="center"/>
    </xf>
    <xf numFmtId="2" fontId="9" fillId="2" borderId="27" xfId="4" applyNumberFormat="1" applyFont="1" applyFill="1" applyBorder="1" applyAlignment="1">
      <alignment horizontal="center"/>
    </xf>
    <xf numFmtId="2" fontId="9" fillId="2" borderId="26" xfId="4" applyNumberFormat="1" applyFont="1" applyFill="1" applyBorder="1" applyAlignment="1">
      <alignment horizontal="center"/>
    </xf>
    <xf numFmtId="0" fontId="9" fillId="2" borderId="26" xfId="4" applyFont="1" applyFill="1" applyBorder="1" applyAlignment="1" applyProtection="1">
      <alignment horizontal="center"/>
    </xf>
    <xf numFmtId="0" fontId="6" fillId="2" borderId="26" xfId="4" applyFont="1" applyFill="1" applyBorder="1" applyAlignment="1">
      <alignment horizontal="center" vertical="center"/>
    </xf>
    <xf numFmtId="0" fontId="9" fillId="2" borderId="25" xfId="4" applyFont="1" applyFill="1" applyBorder="1" applyAlignment="1">
      <alignment horizontal="center" vertical="center"/>
    </xf>
    <xf numFmtId="0" fontId="6" fillId="2" borderId="18" xfId="4" applyFont="1" applyFill="1" applyBorder="1" applyAlignment="1">
      <alignment horizontal="center" vertical="center"/>
    </xf>
    <xf numFmtId="0" fontId="9" fillId="2" borderId="28" xfId="4" applyFont="1" applyFill="1" applyBorder="1" applyAlignment="1">
      <alignment horizontal="center" vertical="center"/>
    </xf>
    <xf numFmtId="0" fontId="6" fillId="2" borderId="18" xfId="4" applyFill="1" applyBorder="1" applyAlignment="1">
      <alignment horizontal="center" vertical="center"/>
    </xf>
    <xf numFmtId="0" fontId="9" fillId="2" borderId="32" xfId="4" applyFont="1" applyFill="1" applyBorder="1" applyAlignment="1" applyProtection="1">
      <alignment horizontal="left"/>
    </xf>
    <xf numFmtId="0" fontId="9" fillId="2" borderId="36" xfId="4" applyFont="1" applyFill="1" applyBorder="1" applyAlignment="1" applyProtection="1">
      <alignment horizontal="center" vertical="center"/>
    </xf>
    <xf numFmtId="0" fontId="9" fillId="2" borderId="28" xfId="4" applyFont="1" applyFill="1" applyBorder="1" applyAlignment="1" applyProtection="1">
      <alignment horizontal="center" vertical="center"/>
    </xf>
    <xf numFmtId="0" fontId="9" fillId="2" borderId="25" xfId="4" applyFont="1" applyFill="1" applyBorder="1" applyAlignment="1" applyProtection="1">
      <alignment horizontal="center" vertical="center"/>
    </xf>
    <xf numFmtId="0" fontId="11" fillId="2" borderId="32" xfId="4" applyFont="1" applyFill="1" applyBorder="1" applyAlignment="1" applyProtection="1">
      <alignment horizontal="center" vertical="center"/>
    </xf>
    <xf numFmtId="0" fontId="6" fillId="2" borderId="35" xfId="4" applyFont="1" applyFill="1" applyBorder="1" applyAlignment="1">
      <alignment horizontal="center"/>
    </xf>
    <xf numFmtId="0" fontId="6" fillId="2" borderId="36" xfId="4" applyFont="1" applyFill="1" applyBorder="1" applyAlignment="1" applyProtection="1">
      <alignment horizontal="center" vertical="center"/>
    </xf>
    <xf numFmtId="0" fontId="6" fillId="2" borderId="26" xfId="4" applyFont="1" applyFill="1" applyBorder="1" applyAlignment="1">
      <alignment horizontal="center"/>
    </xf>
    <xf numFmtId="0" fontId="6" fillId="2" borderId="25" xfId="4" applyFont="1" applyFill="1" applyBorder="1" applyAlignment="1" applyProtection="1">
      <alignment horizontal="center" vertical="center"/>
    </xf>
    <xf numFmtId="2" fontId="6" fillId="2" borderId="30" xfId="4" applyNumberFormat="1" applyFont="1" applyFill="1" applyBorder="1" applyAlignment="1">
      <alignment horizontal="center"/>
    </xf>
    <xf numFmtId="2" fontId="6" fillId="2" borderId="54" xfId="4" applyNumberFormat="1" applyFont="1" applyFill="1" applyBorder="1" applyAlignment="1">
      <alignment horizontal="center"/>
    </xf>
    <xf numFmtId="0" fontId="6" fillId="2" borderId="41" xfId="4" applyFont="1" applyFill="1" applyBorder="1" applyAlignment="1">
      <alignment horizontal="center"/>
    </xf>
    <xf numFmtId="2" fontId="6" fillId="2" borderId="42" xfId="4" applyNumberFormat="1" applyFont="1" applyFill="1" applyBorder="1" applyAlignment="1">
      <alignment horizontal="center"/>
    </xf>
    <xf numFmtId="2" fontId="6" fillId="2" borderId="53" xfId="4" applyNumberFormat="1" applyFont="1" applyFill="1" applyBorder="1" applyAlignment="1">
      <alignment horizontal="center"/>
    </xf>
    <xf numFmtId="0" fontId="6" fillId="2" borderId="50" xfId="4" applyFill="1" applyBorder="1" applyAlignment="1">
      <alignment horizontal="center"/>
    </xf>
    <xf numFmtId="2" fontId="6" fillId="2" borderId="52" xfId="4" applyNumberFormat="1" applyFont="1" applyFill="1" applyBorder="1" applyAlignment="1">
      <alignment horizontal="center"/>
    </xf>
    <xf numFmtId="2" fontId="6" fillId="2" borderId="56" xfId="4" applyNumberFormat="1" applyFont="1" applyFill="1" applyBorder="1" applyAlignment="1">
      <alignment horizontal="center"/>
    </xf>
    <xf numFmtId="0" fontId="6" fillId="2" borderId="34" xfId="4" applyFill="1" applyBorder="1" applyAlignment="1">
      <alignment horizontal="center"/>
    </xf>
    <xf numFmtId="2" fontId="9" fillId="2" borderId="30" xfId="4" applyNumberFormat="1" applyFont="1" applyFill="1" applyBorder="1" applyAlignment="1">
      <alignment horizontal="center"/>
    </xf>
    <xf numFmtId="2" fontId="9" fillId="2" borderId="54" xfId="4" applyNumberFormat="1" applyFont="1" applyFill="1" applyBorder="1" applyAlignment="1">
      <alignment horizontal="center"/>
    </xf>
    <xf numFmtId="2" fontId="9" fillId="2" borderId="42" xfId="4" applyNumberFormat="1" applyFont="1" applyFill="1" applyBorder="1" applyAlignment="1">
      <alignment horizontal="center"/>
    </xf>
    <xf numFmtId="2" fontId="9" fillId="2" borderId="53" xfId="4" applyNumberFormat="1" applyFont="1" applyFill="1" applyBorder="1" applyAlignment="1">
      <alignment horizontal="center"/>
    </xf>
    <xf numFmtId="2" fontId="9" fillId="2" borderId="52" xfId="4" applyNumberFormat="1" applyFont="1" applyFill="1" applyBorder="1" applyAlignment="1">
      <alignment horizontal="center"/>
    </xf>
    <xf numFmtId="2" fontId="9" fillId="2" borderId="56" xfId="4" applyNumberFormat="1" applyFont="1" applyFill="1" applyBorder="1" applyAlignment="1">
      <alignment horizontal="center"/>
    </xf>
    <xf numFmtId="0" fontId="9" fillId="2" borderId="54" xfId="4" applyFont="1" applyFill="1" applyBorder="1" applyAlignment="1">
      <alignment horizontal="center" vertical="center"/>
    </xf>
    <xf numFmtId="0" fontId="11" fillId="2" borderId="54" xfId="4" applyFont="1" applyFill="1" applyBorder="1" applyAlignment="1" applyProtection="1">
      <alignment horizontal="center" vertical="center"/>
    </xf>
    <xf numFmtId="0" fontId="11" fillId="2" borderId="53" xfId="4" applyFont="1" applyFill="1" applyBorder="1" applyAlignment="1" applyProtection="1">
      <alignment horizontal="center" vertical="center"/>
    </xf>
    <xf numFmtId="0" fontId="9" fillId="2" borderId="7" xfId="4" applyFont="1" applyFill="1" applyBorder="1" applyAlignment="1" applyProtection="1">
      <alignment horizontal="center"/>
    </xf>
    <xf numFmtId="0" fontId="9" fillId="2" borderId="56" xfId="4" applyFont="1" applyFill="1" applyBorder="1" applyAlignment="1">
      <alignment horizontal="center" vertical="center"/>
    </xf>
    <xf numFmtId="0" fontId="9" fillId="2" borderId="56" xfId="4" applyFont="1" applyFill="1" applyBorder="1" applyAlignment="1" applyProtection="1">
      <alignment horizontal="center" vertical="center"/>
    </xf>
    <xf numFmtId="0" fontId="11" fillId="2" borderId="56" xfId="4" applyFont="1" applyFill="1" applyBorder="1" applyAlignment="1" applyProtection="1">
      <alignment horizontal="center" vertical="center"/>
    </xf>
    <xf numFmtId="0" fontId="9" fillId="2" borderId="6" xfId="4" applyFont="1" applyFill="1" applyBorder="1" applyAlignment="1" applyProtection="1">
      <alignment horizontal="center" vertical="center"/>
    </xf>
    <xf numFmtId="0" fontId="9" fillId="2" borderId="43" xfId="4" applyFont="1" applyFill="1" applyBorder="1" applyAlignment="1">
      <alignment horizontal="center"/>
    </xf>
    <xf numFmtId="0" fontId="9" fillId="2" borderId="47" xfId="4" applyFont="1" applyFill="1" applyBorder="1" applyAlignment="1">
      <alignment horizontal="center" vertical="center"/>
    </xf>
    <xf numFmtId="0" fontId="11" fillId="2" borderId="41" xfId="4" applyFont="1" applyFill="1" applyBorder="1" applyAlignment="1" applyProtection="1">
      <alignment horizontal="center" vertical="center"/>
    </xf>
    <xf numFmtId="0" fontId="9" fillId="2" borderId="38" xfId="4" applyFont="1" applyFill="1" applyBorder="1" applyAlignment="1">
      <alignment horizontal="center"/>
    </xf>
    <xf numFmtId="0" fontId="9" fillId="2" borderId="7" xfId="4" applyFont="1" applyFill="1" applyBorder="1" applyAlignment="1">
      <alignment horizontal="center" vertical="center"/>
    </xf>
    <xf numFmtId="0" fontId="11" fillId="2" borderId="34" xfId="4" applyFont="1" applyFill="1" applyBorder="1" applyAlignment="1" applyProtection="1">
      <alignment horizontal="center" vertical="center"/>
    </xf>
    <xf numFmtId="2" fontId="9" fillId="2" borderId="54" xfId="4" applyNumberFormat="1" applyFont="1" applyFill="1" applyBorder="1" applyAlignment="1">
      <alignment horizontal="center" vertical="top"/>
    </xf>
    <xf numFmtId="0" fontId="9" fillId="2" borderId="54" xfId="4" applyFont="1" applyFill="1" applyBorder="1" applyAlignment="1">
      <alignment horizontal="center" vertical="top"/>
    </xf>
    <xf numFmtId="0" fontId="9" fillId="2" borderId="29" xfId="4" applyFont="1" applyFill="1" applyBorder="1" applyAlignment="1">
      <alignment horizontal="center"/>
    </xf>
    <xf numFmtId="0" fontId="9" fillId="2" borderId="16" xfId="4" applyFont="1" applyFill="1" applyBorder="1" applyAlignment="1">
      <alignment horizontal="center" vertical="center"/>
    </xf>
    <xf numFmtId="0" fontId="9" fillId="2" borderId="39" xfId="4" applyFont="1" applyFill="1" applyBorder="1" applyAlignment="1" applyProtection="1">
      <alignment horizontal="center"/>
    </xf>
    <xf numFmtId="0" fontId="9" fillId="2" borderId="6" xfId="4" applyFont="1" applyFill="1" applyBorder="1" applyAlignment="1">
      <alignment horizontal="center"/>
    </xf>
    <xf numFmtId="0" fontId="21" fillId="2" borderId="0" xfId="4" applyFont="1" applyFill="1" applyBorder="1" applyAlignment="1">
      <alignment vertical="center"/>
    </xf>
    <xf numFmtId="0" fontId="11" fillId="2" borderId="47" xfId="4" applyFont="1" applyFill="1" applyBorder="1" applyAlignment="1" applyProtection="1">
      <alignment horizontal="center" vertical="center"/>
    </xf>
    <xf numFmtId="0" fontId="11" fillId="2" borderId="16" xfId="4" applyFont="1" applyFill="1" applyBorder="1" applyAlignment="1" applyProtection="1">
      <alignment horizontal="center" vertical="center"/>
    </xf>
    <xf numFmtId="0" fontId="9" fillId="2" borderId="7" xfId="4" applyFont="1" applyFill="1" applyBorder="1" applyAlignment="1">
      <alignment horizontal="center"/>
    </xf>
    <xf numFmtId="0" fontId="11" fillId="2" borderId="7" xfId="4" applyFont="1" applyFill="1" applyBorder="1" applyAlignment="1" applyProtection="1">
      <alignment horizontal="center" vertical="center"/>
    </xf>
    <xf numFmtId="0" fontId="21" fillId="2" borderId="0" xfId="4" applyFont="1" applyFill="1" applyBorder="1" applyAlignment="1"/>
    <xf numFmtId="0" fontId="11" fillId="2" borderId="14" xfId="4" applyFont="1" applyFill="1" applyBorder="1" applyAlignment="1">
      <alignment horizontal="center" vertical="center"/>
    </xf>
    <xf numFmtId="0" fontId="11" fillId="2" borderId="4" xfId="4" applyFont="1" applyFill="1" applyBorder="1" applyAlignment="1">
      <alignment horizontal="center" vertical="center"/>
    </xf>
    <xf numFmtId="0" fontId="6" fillId="2" borderId="4" xfId="4" applyFont="1" applyFill="1" applyBorder="1" applyAlignment="1" applyProtection="1">
      <alignment horizontal="center" vertical="center" wrapText="1"/>
    </xf>
    <xf numFmtId="0" fontId="11" fillId="2" borderId="50" xfId="4" applyFont="1" applyFill="1" applyBorder="1" applyAlignment="1" applyProtection="1">
      <alignment horizontal="center" vertical="center"/>
    </xf>
    <xf numFmtId="0" fontId="9" fillId="2" borderId="38" xfId="4" applyFont="1" applyFill="1" applyBorder="1" applyAlignment="1" applyProtection="1">
      <alignment horizontal="center"/>
    </xf>
    <xf numFmtId="0" fontId="9" fillId="2" borderId="17" xfId="4" applyFont="1" applyFill="1" applyBorder="1" applyAlignment="1" applyProtection="1">
      <alignment horizontal="center"/>
    </xf>
    <xf numFmtId="0" fontId="9" fillId="2" borderId="43" xfId="4" applyFont="1" applyFill="1" applyBorder="1" applyAlignment="1" applyProtection="1">
      <alignment horizontal="center"/>
    </xf>
    <xf numFmtId="0" fontId="9" fillId="2" borderId="17" xfId="4" applyFont="1" applyFill="1" applyBorder="1" applyAlignment="1">
      <alignment horizontal="center"/>
    </xf>
    <xf numFmtId="0" fontId="6" fillId="2" borderId="18" xfId="4" quotePrefix="1" applyFont="1" applyFill="1" applyBorder="1" applyAlignment="1">
      <alignment horizontal="center"/>
    </xf>
    <xf numFmtId="0" fontId="9" fillId="0" borderId="16" xfId="4" applyFont="1" applyFill="1" applyBorder="1" applyAlignment="1">
      <alignment horizontal="center"/>
    </xf>
    <xf numFmtId="0" fontId="6" fillId="2" borderId="38" xfId="4" applyFill="1" applyBorder="1" applyAlignment="1">
      <alignment horizontal="center"/>
    </xf>
    <xf numFmtId="0" fontId="6" fillId="2" borderId="17" xfId="4" applyFill="1" applyBorder="1" applyAlignment="1">
      <alignment horizontal="center"/>
    </xf>
    <xf numFmtId="0" fontId="6" fillId="2" borderId="17" xfId="4" applyFont="1" applyFill="1" applyBorder="1" applyAlignment="1">
      <alignment horizontal="center"/>
    </xf>
    <xf numFmtId="0" fontId="6" fillId="2" borderId="43" xfId="4" applyFont="1" applyFill="1" applyBorder="1" applyAlignment="1">
      <alignment horizontal="center"/>
    </xf>
    <xf numFmtId="0" fontId="6" fillId="2" borderId="56" xfId="4" applyFont="1" applyFill="1" applyBorder="1" applyAlignment="1" applyProtection="1">
      <alignment horizontal="center"/>
    </xf>
    <xf numFmtId="0" fontId="21" fillId="2" borderId="34" xfId="4" applyFont="1" applyFill="1" applyBorder="1" applyAlignment="1" applyProtection="1">
      <alignment horizontal="center" vertical="center"/>
    </xf>
    <xf numFmtId="0" fontId="21" fillId="2" borderId="50" xfId="4" applyFont="1" applyFill="1" applyBorder="1" applyAlignment="1" applyProtection="1">
      <alignment horizontal="center" vertical="center"/>
    </xf>
    <xf numFmtId="0" fontId="21" fillId="2" borderId="41" xfId="4" applyFont="1" applyFill="1" applyBorder="1" applyAlignment="1" applyProtection="1">
      <alignment horizontal="center" vertical="center"/>
    </xf>
    <xf numFmtId="0" fontId="6" fillId="2" borderId="53" xfId="4" applyFont="1" applyFill="1" applyBorder="1" applyAlignment="1" applyProtection="1">
      <alignment horizontal="center" wrapText="1"/>
    </xf>
    <xf numFmtId="0" fontId="21" fillId="2" borderId="7" xfId="4" applyFont="1" applyFill="1" applyBorder="1" applyAlignment="1" applyProtection="1">
      <alignment horizontal="center" vertical="center"/>
    </xf>
    <xf numFmtId="0" fontId="21" fillId="2" borderId="16" xfId="4" applyFont="1" applyFill="1" applyBorder="1" applyAlignment="1" applyProtection="1">
      <alignment horizontal="center" vertical="center"/>
    </xf>
    <xf numFmtId="0" fontId="6" fillId="2" borderId="56" xfId="4" applyFont="1" applyFill="1" applyBorder="1" applyAlignment="1" applyProtection="1">
      <alignment horizontal="center" vertical="center"/>
    </xf>
    <xf numFmtId="0" fontId="6" fillId="2" borderId="53" xfId="4" applyFont="1" applyFill="1" applyBorder="1" applyAlignment="1" applyProtection="1">
      <alignment horizontal="center" vertical="center"/>
    </xf>
    <xf numFmtId="0" fontId="6" fillId="2" borderId="54" xfId="4" applyFont="1" applyFill="1" applyBorder="1" applyAlignment="1" applyProtection="1">
      <alignment horizontal="center" vertical="center"/>
    </xf>
    <xf numFmtId="0" fontId="9" fillId="2" borderId="34" xfId="4" applyFont="1" applyFill="1" applyBorder="1" applyAlignment="1" applyProtection="1">
      <alignment horizontal="center"/>
    </xf>
    <xf numFmtId="0" fontId="9" fillId="2" borderId="41" xfId="4" applyFont="1" applyFill="1" applyBorder="1" applyAlignment="1" applyProtection="1">
      <alignment horizontal="center"/>
    </xf>
    <xf numFmtId="0" fontId="9" fillId="2" borderId="50" xfId="4" applyFont="1" applyFill="1" applyBorder="1" applyAlignment="1" applyProtection="1">
      <alignment horizontal="center"/>
    </xf>
    <xf numFmtId="0" fontId="6" fillId="2" borderId="38" xfId="4" applyFont="1" applyFill="1" applyBorder="1" applyAlignment="1" applyProtection="1">
      <alignment horizontal="center"/>
    </xf>
    <xf numFmtId="0" fontId="6" fillId="2" borderId="17" xfId="4" applyFont="1" applyFill="1" applyBorder="1" applyAlignment="1" applyProtection="1">
      <alignment horizontal="center"/>
    </xf>
    <xf numFmtId="0" fontId="6" fillId="2" borderId="43" xfId="4" applyFont="1" applyFill="1" applyBorder="1" applyAlignment="1" applyProtection="1">
      <alignment horizontal="center"/>
    </xf>
    <xf numFmtId="0" fontId="9" fillId="2" borderId="56" xfId="4" quotePrefix="1" applyFont="1" applyFill="1" applyBorder="1" applyAlignment="1">
      <alignment horizontal="left"/>
    </xf>
    <xf numFmtId="0" fontId="9" fillId="2" borderId="54" xfId="4" quotePrefix="1" applyFont="1" applyFill="1" applyBorder="1" applyAlignment="1">
      <alignment horizontal="left"/>
    </xf>
    <xf numFmtId="0" fontId="6" fillId="2" borderId="34" xfId="4" applyFont="1" applyFill="1" applyBorder="1" applyAlignment="1">
      <alignment horizontal="center" vertical="center"/>
    </xf>
    <xf numFmtId="0" fontId="6" fillId="2" borderId="50" xfId="4" applyFill="1" applyBorder="1" applyAlignment="1">
      <alignment horizontal="center" vertical="center"/>
    </xf>
    <xf numFmtId="0" fontId="6" fillId="2" borderId="50" xfId="4" applyFont="1" applyFill="1" applyBorder="1" applyAlignment="1">
      <alignment horizontal="center" vertical="center"/>
    </xf>
    <xf numFmtId="0" fontId="6" fillId="2" borderId="41" xfId="4" applyFont="1" applyFill="1" applyBorder="1" applyAlignment="1">
      <alignment horizontal="center" vertical="center"/>
    </xf>
    <xf numFmtId="0" fontId="9" fillId="2" borderId="48" xfId="4" applyFont="1" applyFill="1" applyBorder="1" applyAlignment="1">
      <alignment horizontal="center"/>
    </xf>
    <xf numFmtId="2" fontId="9" fillId="2" borderId="49" xfId="4" applyNumberFormat="1" applyFont="1" applyFill="1" applyBorder="1" applyAlignment="1">
      <alignment horizontal="center"/>
    </xf>
    <xf numFmtId="2" fontId="9" fillId="2" borderId="14" xfId="4" applyNumberFormat="1" applyFont="1" applyFill="1" applyBorder="1" applyAlignment="1">
      <alignment horizontal="center"/>
    </xf>
    <xf numFmtId="0" fontId="6" fillId="2" borderId="34" xfId="4" applyFont="1" applyFill="1" applyBorder="1" applyAlignment="1">
      <alignment horizontal="center"/>
    </xf>
    <xf numFmtId="0" fontId="9" fillId="2" borderId="56" xfId="4" applyFont="1" applyFill="1" applyBorder="1" applyAlignment="1" applyProtection="1">
      <alignment horizontal="center" wrapText="1"/>
    </xf>
    <xf numFmtId="0" fontId="9" fillId="2" borderId="54" xfId="4" applyFont="1" applyFill="1" applyBorder="1" applyAlignment="1" applyProtection="1">
      <alignment horizontal="center" wrapText="1"/>
    </xf>
    <xf numFmtId="0" fontId="9" fillId="2" borderId="48" xfId="4" quotePrefix="1" applyFont="1" applyFill="1" applyBorder="1" applyAlignment="1">
      <alignment horizontal="left"/>
    </xf>
    <xf numFmtId="0" fontId="11" fillId="2" borderId="14" xfId="4" applyFont="1" applyFill="1" applyBorder="1" applyAlignment="1" applyProtection="1">
      <alignment horizontal="center" vertical="center"/>
    </xf>
    <xf numFmtId="0" fontId="0" fillId="0" borderId="6" xfId="0" quotePrefix="1" applyFont="1" applyFill="1" applyBorder="1" applyAlignment="1" applyProtection="1">
      <alignment horizontal="center" vertical="center" wrapText="1"/>
    </xf>
    <xf numFmtId="1" fontId="9" fillId="0" borderId="0" xfId="0" applyNumberFormat="1" applyFont="1" applyFill="1" applyBorder="1"/>
    <xf numFmtId="0" fontId="0" fillId="0" borderId="29" xfId="0" quotePrefix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19" fillId="0" borderId="53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8" fillId="0" borderId="0" xfId="0" applyFont="1" applyFill="1" applyBorder="1" applyAlignment="1"/>
    <xf numFmtId="0" fontId="9" fillId="0" borderId="56" xfId="4" applyFont="1" applyFill="1" applyBorder="1" applyAlignment="1" applyProtection="1">
      <alignment horizontal="center" vertical="center"/>
    </xf>
    <xf numFmtId="0" fontId="11" fillId="0" borderId="7" xfId="4" applyFont="1" applyFill="1" applyBorder="1" applyAlignment="1" applyProtection="1">
      <alignment horizontal="center" vertical="center"/>
    </xf>
    <xf numFmtId="0" fontId="9" fillId="0" borderId="7" xfId="4" applyFont="1" applyFill="1" applyBorder="1" applyAlignment="1" applyProtection="1">
      <alignment horizontal="center"/>
    </xf>
    <xf numFmtId="0" fontId="9" fillId="0" borderId="56" xfId="4" applyFont="1" applyFill="1" applyBorder="1" applyAlignment="1">
      <alignment horizontal="center"/>
    </xf>
    <xf numFmtId="0" fontId="9" fillId="0" borderId="7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horizontal="center"/>
    </xf>
    <xf numFmtId="2" fontId="9" fillId="0" borderId="56" xfId="4" applyNumberFormat="1" applyFont="1" applyFill="1" applyBorder="1" applyAlignment="1">
      <alignment horizontal="center"/>
    </xf>
    <xf numFmtId="2" fontId="9" fillId="0" borderId="52" xfId="4" applyNumberFormat="1" applyFont="1" applyFill="1" applyBorder="1" applyAlignment="1">
      <alignment horizontal="center"/>
    </xf>
    <xf numFmtId="0" fontId="9" fillId="0" borderId="53" xfId="4" applyFont="1" applyFill="1" applyBorder="1" applyAlignment="1" applyProtection="1">
      <alignment horizontal="center" vertical="center"/>
    </xf>
    <xf numFmtId="0" fontId="11" fillId="0" borderId="16" xfId="4" applyFont="1" applyFill="1" applyBorder="1" applyAlignment="1" applyProtection="1">
      <alignment horizontal="center" vertical="center"/>
    </xf>
    <xf numFmtId="0" fontId="9" fillId="0" borderId="16" xfId="4" applyFont="1" applyFill="1" applyBorder="1" applyAlignment="1" applyProtection="1">
      <alignment horizontal="center"/>
    </xf>
    <xf numFmtId="0" fontId="9" fillId="0" borderId="16" xfId="4" applyFont="1" applyFill="1" applyBorder="1" applyAlignment="1">
      <alignment horizontal="center" vertical="center"/>
    </xf>
    <xf numFmtId="2" fontId="9" fillId="0" borderId="53" xfId="4" applyNumberFormat="1" applyFont="1" applyFill="1" applyBorder="1" applyAlignment="1">
      <alignment horizontal="center"/>
    </xf>
    <xf numFmtId="2" fontId="9" fillId="0" borderId="42" xfId="4" applyNumberFormat="1" applyFont="1" applyFill="1" applyBorder="1" applyAlignment="1">
      <alignment horizontal="center"/>
    </xf>
    <xf numFmtId="0" fontId="9" fillId="0" borderId="54" xfId="4" applyFont="1" applyFill="1" applyBorder="1" applyAlignment="1" applyProtection="1">
      <alignment horizontal="center" vertical="center"/>
    </xf>
    <xf numFmtId="0" fontId="11" fillId="0" borderId="47" xfId="4" applyFont="1" applyFill="1" applyBorder="1" applyAlignment="1" applyProtection="1">
      <alignment horizontal="center" vertical="center"/>
    </xf>
    <xf numFmtId="0" fontId="9" fillId="0" borderId="47" xfId="4" applyFont="1" applyFill="1" applyBorder="1" applyAlignment="1" applyProtection="1">
      <alignment horizontal="center"/>
    </xf>
    <xf numFmtId="0" fontId="9" fillId="0" borderId="54" xfId="4" applyFont="1" applyFill="1" applyBorder="1" applyAlignment="1">
      <alignment horizontal="center"/>
    </xf>
    <xf numFmtId="0" fontId="9" fillId="0" borderId="47" xfId="4" applyFont="1" applyFill="1" applyBorder="1" applyAlignment="1">
      <alignment horizontal="center" vertical="center"/>
    </xf>
    <xf numFmtId="0" fontId="9" fillId="0" borderId="47" xfId="4" applyFont="1" applyFill="1" applyBorder="1" applyAlignment="1">
      <alignment horizontal="center"/>
    </xf>
    <xf numFmtId="2" fontId="9" fillId="0" borderId="54" xfId="4" applyNumberFormat="1" applyFont="1" applyFill="1" applyBorder="1" applyAlignment="1">
      <alignment horizontal="center"/>
    </xf>
    <xf numFmtId="2" fontId="9" fillId="0" borderId="30" xfId="4" applyNumberFormat="1" applyFont="1" applyFill="1" applyBorder="1" applyAlignment="1">
      <alignment horizontal="center"/>
    </xf>
    <xf numFmtId="0" fontId="5" fillId="2" borderId="17" xfId="4" applyFont="1" applyFill="1" applyBorder="1" applyAlignment="1">
      <alignment horizontal="center"/>
    </xf>
    <xf numFmtId="0" fontId="21" fillId="0" borderId="47" xfId="4" applyFont="1" applyFill="1" applyBorder="1" applyAlignment="1" applyProtection="1">
      <alignment horizontal="center" vertical="center"/>
    </xf>
    <xf numFmtId="0" fontId="21" fillId="3" borderId="24" xfId="4" applyFont="1" applyFill="1" applyBorder="1" applyAlignment="1">
      <alignment vertical="center"/>
    </xf>
    <xf numFmtId="0" fontId="20" fillId="0" borderId="0" xfId="0" applyFont="1" applyFill="1" applyBorder="1" applyAlignment="1"/>
    <xf numFmtId="0" fontId="9" fillId="0" borderId="0" xfId="3" applyFont="1" applyFill="1" applyBorder="1" applyAlignment="1" applyProtection="1">
      <alignment horizontal="center" vertical="center"/>
    </xf>
    <xf numFmtId="0" fontId="21" fillId="0" borderId="0" xfId="3" applyFont="1" applyFill="1" applyBorder="1" applyAlignment="1" applyProtection="1">
      <alignment horizontal="center"/>
    </xf>
    <xf numFmtId="2" fontId="9" fillId="0" borderId="1" xfId="2" applyNumberFormat="1" applyFont="1" applyFill="1" applyBorder="1" applyAlignment="1">
      <alignment horizontal="center" vertical="center" wrapText="1"/>
    </xf>
    <xf numFmtId="0" fontId="11" fillId="0" borderId="45" xfId="4" applyFont="1" applyFill="1" applyBorder="1" applyAlignment="1">
      <alignment horizontal="center" vertical="center"/>
    </xf>
    <xf numFmtId="0" fontId="11" fillId="0" borderId="10" xfId="4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 applyProtection="1">
      <alignment horizontal="center"/>
    </xf>
    <xf numFmtId="0" fontId="9" fillId="0" borderId="55" xfId="0" applyFont="1" applyFill="1" applyBorder="1" applyAlignment="1" applyProtection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9" fillId="0" borderId="7" xfId="0" applyFont="1" applyFill="1" applyBorder="1" applyAlignment="1" applyProtection="1">
      <alignment horizontal="center"/>
    </xf>
    <xf numFmtId="0" fontId="9" fillId="0" borderId="56" xfId="0" applyFont="1" applyFill="1" applyBorder="1" applyAlignment="1">
      <alignment horizontal="center" vertical="center"/>
    </xf>
    <xf numFmtId="2" fontId="8" fillId="0" borderId="53" xfId="0" applyNumberFormat="1" applyFont="1" applyFill="1" applyBorder="1" applyAlignment="1">
      <alignment horizontal="center" vertical="center"/>
    </xf>
    <xf numFmtId="0" fontId="9" fillId="0" borderId="47" xfId="0" applyFont="1" applyFill="1" applyBorder="1" applyAlignment="1" applyProtection="1">
      <alignment horizontal="center"/>
    </xf>
    <xf numFmtId="0" fontId="9" fillId="0" borderId="5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38" xfId="0" applyFont="1" applyFill="1" applyBorder="1" applyAlignment="1" applyProtection="1">
      <alignment horizontal="center" vertical="center"/>
    </xf>
    <xf numFmtId="0" fontId="9" fillId="0" borderId="26" xfId="0" applyFont="1" applyFill="1" applyBorder="1" applyAlignment="1" applyProtection="1">
      <alignment horizontal="center" vertical="center"/>
    </xf>
    <xf numFmtId="0" fontId="13" fillId="0" borderId="53" xfId="0" applyFont="1" applyFill="1" applyBorder="1" applyAlignment="1" applyProtection="1">
      <alignment horizontal="center" vertical="center"/>
    </xf>
    <xf numFmtId="0" fontId="13" fillId="0" borderId="5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13" fillId="0" borderId="53" xfId="0" applyFont="1" applyFill="1" applyBorder="1" applyAlignment="1" applyProtection="1">
      <alignment horizontal="center" vertical="center" wrapText="1"/>
    </xf>
    <xf numFmtId="0" fontId="11" fillId="0" borderId="56" xfId="0" applyFont="1" applyFill="1" applyBorder="1" applyAlignment="1" applyProtection="1">
      <alignment horizontal="center" vertical="center"/>
    </xf>
    <xf numFmtId="0" fontId="9" fillId="0" borderId="53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2" fontId="9" fillId="0" borderId="56" xfId="0" applyNumberFormat="1" applyFont="1" applyFill="1" applyBorder="1" applyAlignment="1">
      <alignment horizontal="center" vertical="center"/>
    </xf>
    <xf numFmtId="2" fontId="9" fillId="0" borderId="52" xfId="0" applyNumberFormat="1" applyFont="1" applyFill="1" applyBorder="1" applyAlignment="1">
      <alignment horizontal="center" vertical="center"/>
    </xf>
    <xf numFmtId="2" fontId="9" fillId="0" borderId="42" xfId="0" applyNumberFormat="1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2" fontId="9" fillId="0" borderId="54" xfId="0" applyNumberFormat="1" applyFont="1" applyFill="1" applyBorder="1" applyAlignment="1">
      <alignment horizontal="center" vertical="center"/>
    </xf>
    <xf numFmtId="2" fontId="9" fillId="0" borderId="30" xfId="0" applyNumberFormat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24" fillId="0" borderId="53" xfId="0" applyFont="1" applyFill="1" applyBorder="1" applyAlignment="1" applyProtection="1">
      <alignment horizontal="center" vertical="center"/>
    </xf>
    <xf numFmtId="0" fontId="24" fillId="0" borderId="56" xfId="0" applyFont="1" applyFill="1" applyBorder="1" applyAlignment="1" applyProtection="1">
      <alignment horizontal="center" vertical="center" wrapText="1"/>
    </xf>
    <xf numFmtId="0" fontId="24" fillId="0" borderId="53" xfId="0" applyFont="1" applyFill="1" applyBorder="1" applyAlignment="1" applyProtection="1">
      <alignment horizontal="center" vertical="center" wrapText="1"/>
    </xf>
    <xf numFmtId="0" fontId="24" fillId="0" borderId="54" xfId="0" applyFont="1" applyFill="1" applyBorder="1" applyAlignment="1" applyProtection="1">
      <alignment horizontal="center" vertical="center" wrapText="1"/>
    </xf>
    <xf numFmtId="0" fontId="24" fillId="0" borderId="53" xfId="0" applyFont="1" applyFill="1" applyBorder="1" applyAlignment="1">
      <alignment horizontal="center" vertical="center"/>
    </xf>
    <xf numFmtId="0" fontId="25" fillId="0" borderId="53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/>
    </xf>
    <xf numFmtId="0" fontId="25" fillId="0" borderId="53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 wrapText="1"/>
    </xf>
    <xf numFmtId="0" fontId="9" fillId="0" borderId="35" xfId="0" applyFont="1" applyFill="1" applyBorder="1" applyAlignment="1">
      <alignment horizontal="center" vertical="center"/>
    </xf>
    <xf numFmtId="0" fontId="13" fillId="0" borderId="5" xfId="0" applyFont="1" applyFill="1" applyBorder="1"/>
    <xf numFmtId="0" fontId="21" fillId="0" borderId="0" xfId="0" applyFont="1" applyFill="1"/>
    <xf numFmtId="0" fontId="11" fillId="0" borderId="7" xfId="0" applyFont="1" applyFill="1" applyBorder="1" applyAlignment="1" applyProtection="1">
      <alignment horizontal="center" vertical="center"/>
    </xf>
    <xf numFmtId="49" fontId="11" fillId="0" borderId="16" xfId="0" applyNumberFormat="1" applyFont="1" applyFill="1" applyBorder="1" applyAlignment="1" applyProtection="1">
      <alignment horizontal="center" vertical="center"/>
    </xf>
    <xf numFmtId="0" fontId="11" fillId="0" borderId="16" xfId="0" applyFont="1" applyFill="1" applyBorder="1" applyAlignment="1" applyProtection="1">
      <alignment horizontal="center" vertical="center"/>
    </xf>
    <xf numFmtId="0" fontId="11" fillId="0" borderId="47" xfId="0" applyFont="1" applyFill="1" applyBorder="1" applyAlignment="1" applyProtection="1">
      <alignment horizontal="center" vertical="center"/>
    </xf>
    <xf numFmtId="49" fontId="11" fillId="0" borderId="53" xfId="0" applyNumberFormat="1" applyFont="1" applyFill="1" applyBorder="1" applyAlignment="1" applyProtection="1">
      <alignment horizontal="center" vertical="center"/>
    </xf>
    <xf numFmtId="49" fontId="11" fillId="0" borderId="54" xfId="0" applyNumberFormat="1" applyFont="1" applyFill="1" applyBorder="1" applyAlignment="1" applyProtection="1">
      <alignment horizontal="center" vertical="center"/>
    </xf>
    <xf numFmtId="0" fontId="24" fillId="0" borderId="56" xfId="0" applyFont="1" applyFill="1" applyBorder="1" applyAlignment="1">
      <alignment horizontal="center" wrapText="1"/>
    </xf>
    <xf numFmtId="0" fontId="24" fillId="0" borderId="56" xfId="0" applyFont="1" applyFill="1" applyBorder="1" applyAlignment="1">
      <alignment horizontal="center" vertical="center" wrapText="1"/>
    </xf>
    <xf numFmtId="0" fontId="24" fillId="0" borderId="53" xfId="0" applyFont="1" applyFill="1" applyBorder="1" applyAlignment="1">
      <alignment horizontal="center" wrapText="1"/>
    </xf>
    <xf numFmtId="0" fontId="24" fillId="0" borderId="53" xfId="0" applyFont="1" applyFill="1" applyBorder="1" applyAlignment="1">
      <alignment horizontal="center" vertical="center" wrapText="1"/>
    </xf>
    <xf numFmtId="0" fontId="25" fillId="0" borderId="53" xfId="0" applyFont="1" applyFill="1" applyBorder="1" applyAlignment="1">
      <alignment horizontal="center" vertical="center" wrapText="1"/>
    </xf>
    <xf numFmtId="0" fontId="25" fillId="0" borderId="53" xfId="0" applyFont="1" applyFill="1" applyBorder="1" applyAlignment="1" applyProtection="1">
      <alignment horizontal="center" vertical="center" wrapText="1"/>
    </xf>
    <xf numFmtId="0" fontId="24" fillId="0" borderId="54" xfId="0" applyFont="1" applyFill="1" applyBorder="1" applyAlignment="1">
      <alignment horizontal="center" wrapText="1"/>
    </xf>
    <xf numFmtId="0" fontId="24" fillId="0" borderId="54" xfId="0" applyFont="1" applyFill="1" applyBorder="1" applyAlignment="1">
      <alignment horizontal="center" vertical="center" wrapText="1"/>
    </xf>
    <xf numFmtId="2" fontId="24" fillId="0" borderId="56" xfId="0" applyNumberFormat="1" applyFont="1" applyFill="1" applyBorder="1" applyAlignment="1">
      <alignment horizontal="center" vertical="center" wrapText="1"/>
    </xf>
    <xf numFmtId="2" fontId="24" fillId="0" borderId="53" xfId="0" applyNumberFormat="1" applyFont="1" applyFill="1" applyBorder="1" applyAlignment="1">
      <alignment horizontal="center" vertical="center" wrapText="1"/>
    </xf>
    <xf numFmtId="2" fontId="24" fillId="0" borderId="54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 applyProtection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2" fontId="13" fillId="0" borderId="53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47" xfId="0" applyFont="1" applyFill="1" applyBorder="1" applyAlignment="1" applyProtection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2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26" fillId="0" borderId="53" xfId="0" applyFont="1" applyFill="1" applyBorder="1" applyAlignment="1" applyProtection="1">
      <alignment horizontal="center" vertical="center"/>
    </xf>
    <xf numFmtId="2" fontId="24" fillId="0" borderId="53" xfId="0" applyNumberFormat="1" applyFont="1" applyFill="1" applyBorder="1" applyAlignment="1">
      <alignment horizontal="center" vertical="center"/>
    </xf>
    <xf numFmtId="0" fontId="8" fillId="0" borderId="53" xfId="0" applyFont="1" applyFill="1" applyBorder="1" applyAlignment="1" applyProtection="1">
      <alignment horizontal="center" vertical="center"/>
    </xf>
    <xf numFmtId="0" fontId="31" fillId="0" borderId="53" xfId="0" applyFont="1" applyFill="1" applyBorder="1" applyAlignment="1" applyProtection="1">
      <alignment horizontal="center" vertical="center" wrapText="1"/>
    </xf>
    <xf numFmtId="0" fontId="26" fillId="0" borderId="53" xfId="0" applyFont="1" applyFill="1" applyBorder="1" applyAlignment="1" applyProtection="1">
      <alignment horizontal="center" vertical="center" wrapText="1"/>
    </xf>
    <xf numFmtId="1" fontId="24" fillId="0" borderId="56" xfId="0" applyNumberFormat="1" applyFont="1" applyFill="1" applyBorder="1" applyAlignment="1" applyProtection="1">
      <alignment horizontal="center" vertical="center"/>
    </xf>
    <xf numFmtId="0" fontId="26" fillId="0" borderId="53" xfId="0" applyFont="1" applyFill="1" applyBorder="1" applyAlignment="1">
      <alignment horizontal="center" vertical="center" wrapText="1"/>
    </xf>
    <xf numFmtId="2" fontId="24" fillId="0" borderId="56" xfId="0" applyNumberFormat="1" applyFont="1" applyFill="1" applyBorder="1" applyAlignment="1">
      <alignment horizontal="center" vertical="center"/>
    </xf>
    <xf numFmtId="2" fontId="25" fillId="0" borderId="53" xfId="0" applyNumberFormat="1" applyFont="1" applyFill="1" applyBorder="1" applyAlignment="1">
      <alignment horizontal="center" vertical="center"/>
    </xf>
    <xf numFmtId="2" fontId="26" fillId="0" borderId="53" xfId="0" applyNumberFormat="1" applyFont="1" applyFill="1" applyBorder="1" applyAlignment="1">
      <alignment horizontal="center" vertical="center"/>
    </xf>
    <xf numFmtId="0" fontId="8" fillId="0" borderId="53" xfId="0" applyFont="1" applyFill="1" applyBorder="1" applyAlignment="1" applyProtection="1">
      <alignment horizontal="center" vertical="center" wrapText="1"/>
    </xf>
    <xf numFmtId="0" fontId="32" fillId="0" borderId="53" xfId="0" applyFont="1" applyFill="1" applyBorder="1" applyAlignment="1" applyProtection="1">
      <alignment horizontal="center" vertical="center" wrapText="1"/>
    </xf>
    <xf numFmtId="2" fontId="13" fillId="0" borderId="53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horizontal="left" wrapText="1"/>
    </xf>
    <xf numFmtId="2" fontId="26" fillId="0" borderId="5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2" fontId="31" fillId="0" borderId="53" xfId="0" applyNumberFormat="1" applyFont="1" applyFill="1" applyBorder="1" applyAlignment="1">
      <alignment horizontal="center" vertical="center" wrapText="1"/>
    </xf>
    <xf numFmtId="0" fontId="8" fillId="0" borderId="53" xfId="0" applyFont="1" applyFill="1" applyBorder="1" applyAlignment="1" applyProtection="1">
      <alignment horizontal="center" wrapText="1"/>
    </xf>
    <xf numFmtId="0" fontId="31" fillId="0" borderId="53" xfId="0" applyFont="1" applyFill="1" applyBorder="1" applyAlignment="1" applyProtection="1">
      <alignment horizontal="center" wrapText="1"/>
    </xf>
    <xf numFmtId="0" fontId="8" fillId="0" borderId="54" xfId="0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center" wrapText="1"/>
    </xf>
    <xf numFmtId="0" fontId="8" fillId="0" borderId="56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0" fontId="8" fillId="0" borderId="54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35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 wrapText="1"/>
    </xf>
    <xf numFmtId="0" fontId="31" fillId="0" borderId="0" xfId="0" applyFont="1" applyFill="1" applyBorder="1" applyAlignment="1" applyProtection="1">
      <alignment horizontal="left" wrapText="1"/>
    </xf>
    <xf numFmtId="0" fontId="9" fillId="0" borderId="4" xfId="0" applyFont="1" applyFill="1" applyBorder="1" applyAlignment="1">
      <alignment horizontal="center" wrapText="1"/>
    </xf>
    <xf numFmtId="0" fontId="24" fillId="0" borderId="53" xfId="0" applyFont="1" applyFill="1" applyBorder="1" applyAlignment="1">
      <alignment horizontal="left" vertical="center" wrapText="1"/>
    </xf>
    <xf numFmtId="0" fontId="8" fillId="0" borderId="53" xfId="0" applyFont="1" applyFill="1" applyBorder="1" applyAlignment="1">
      <alignment horizontal="center" vertical="center" wrapText="1"/>
    </xf>
    <xf numFmtId="49" fontId="24" fillId="0" borderId="53" xfId="0" applyNumberFormat="1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vertical="center" wrapText="1"/>
    </xf>
    <xf numFmtId="2" fontId="25" fillId="0" borderId="53" xfId="0" applyNumberFormat="1" applyFont="1" applyFill="1" applyBorder="1" applyAlignment="1">
      <alignment horizontal="center" vertical="center" wrapText="1"/>
    </xf>
    <xf numFmtId="2" fontId="9" fillId="0" borderId="53" xfId="0" applyNumberFormat="1" applyFont="1" applyFill="1" applyBorder="1" applyAlignment="1">
      <alignment horizontal="center" vertical="center" wrapText="1"/>
    </xf>
    <xf numFmtId="2" fontId="8" fillId="0" borderId="53" xfId="0" applyNumberFormat="1" applyFont="1" applyFill="1" applyBorder="1" applyAlignment="1">
      <alignment horizontal="center" vertical="center" wrapText="1"/>
    </xf>
    <xf numFmtId="2" fontId="9" fillId="0" borderId="54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9" fillId="0" borderId="56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2" fontId="2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4" fillId="0" borderId="53" xfId="0" applyFont="1" applyFill="1" applyBorder="1" applyAlignment="1">
      <alignment vertical="center" wrapText="1"/>
    </xf>
    <xf numFmtId="1" fontId="24" fillId="0" borderId="53" xfId="0" applyNumberFormat="1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2" fontId="24" fillId="0" borderId="0" xfId="0" applyNumberFormat="1" applyFont="1" applyFill="1" applyBorder="1" applyAlignment="1">
      <alignment horizontal="right" vertical="center"/>
    </xf>
    <xf numFmtId="2" fontId="24" fillId="0" borderId="0" xfId="0" applyNumberFormat="1" applyFont="1" applyFill="1" applyBorder="1" applyAlignment="1">
      <alignment horizontal="right" vertical="center" wrapText="1"/>
    </xf>
    <xf numFmtId="2" fontId="9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  <xf numFmtId="0" fontId="19" fillId="0" borderId="16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53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2" fontId="9" fillId="0" borderId="14" xfId="2" applyNumberFormat="1" applyFont="1" applyFill="1" applyBorder="1" applyAlignment="1">
      <alignment horizontal="center" vertical="center" wrapText="1"/>
    </xf>
    <xf numFmtId="2" fontId="8" fillId="0" borderId="4" xfId="2" applyNumberFormat="1" applyFont="1" applyFill="1" applyBorder="1" applyAlignment="1">
      <alignment horizontal="center" vertical="center" wrapText="1"/>
    </xf>
    <xf numFmtId="0" fontId="24" fillId="0" borderId="53" xfId="0" quotePrefix="1" applyFont="1" applyFill="1" applyBorder="1" applyAlignment="1">
      <alignment horizontal="center" vertical="center" wrapText="1"/>
    </xf>
    <xf numFmtId="0" fontId="31" fillId="0" borderId="53" xfId="0" quotePrefix="1" applyFont="1" applyFill="1" applyBorder="1" applyAlignment="1">
      <alignment horizontal="center" vertical="center" wrapText="1"/>
    </xf>
    <xf numFmtId="0" fontId="31" fillId="0" borderId="53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wrapText="1"/>
    </xf>
    <xf numFmtId="0" fontId="8" fillId="0" borderId="53" xfId="0" applyFont="1" applyFill="1" applyBorder="1" applyAlignment="1" applyProtection="1">
      <alignment horizontal="left" wrapText="1"/>
    </xf>
    <xf numFmtId="0" fontId="8" fillId="0" borderId="53" xfId="0" applyFont="1" applyFill="1" applyBorder="1" applyAlignment="1">
      <alignment horizontal="left" wrapText="1"/>
    </xf>
    <xf numFmtId="0" fontId="8" fillId="0" borderId="53" xfId="0" applyFont="1" applyFill="1" applyBorder="1" applyAlignment="1">
      <alignment wrapText="1"/>
    </xf>
    <xf numFmtId="0" fontId="8" fillId="0" borderId="54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8" fillId="0" borderId="5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wrapText="1"/>
    </xf>
    <xf numFmtId="0" fontId="8" fillId="0" borderId="1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/>
    </xf>
    <xf numFmtId="0" fontId="11" fillId="0" borderId="21" xfId="0" applyFont="1" applyFill="1" applyBorder="1" applyAlignment="1" applyProtection="1">
      <alignment horizontal="center" vertical="center" wrapText="1"/>
    </xf>
    <xf numFmtId="2" fontId="9" fillId="2" borderId="56" xfId="0" applyNumberFormat="1" applyFont="1" applyFill="1" applyBorder="1" applyAlignment="1">
      <alignment horizontal="center" vertical="center" wrapText="1"/>
    </xf>
    <xf numFmtId="2" fontId="9" fillId="2" borderId="53" xfId="0" applyNumberFormat="1" applyFont="1" applyFill="1" applyBorder="1" applyAlignment="1">
      <alignment horizontal="center" vertical="center" wrapText="1"/>
    </xf>
    <xf numFmtId="2" fontId="9" fillId="2" borderId="55" xfId="0" applyNumberFormat="1" applyFont="1" applyFill="1" applyBorder="1" applyAlignment="1">
      <alignment horizontal="center" vertical="center" wrapText="1"/>
    </xf>
    <xf numFmtId="2" fontId="9" fillId="0" borderId="55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 applyBorder="1" applyAlignment="1">
      <alignment horizontal="right" vertical="center"/>
    </xf>
    <xf numFmtId="0" fontId="9" fillId="2" borderId="4" xfId="2" applyFont="1" applyFill="1" applyBorder="1" applyAlignment="1">
      <alignment horizontal="center" vertical="center" wrapText="1"/>
    </xf>
    <xf numFmtId="0" fontId="9" fillId="2" borderId="56" xfId="4" applyFont="1" applyFill="1" applyBorder="1" applyAlignment="1">
      <alignment horizontal="center" wrapText="1"/>
    </xf>
    <xf numFmtId="0" fontId="9" fillId="2" borderId="53" xfId="4" applyFont="1" applyFill="1" applyBorder="1" applyAlignment="1" applyProtection="1">
      <alignment horizontal="center" wrapText="1"/>
    </xf>
    <xf numFmtId="0" fontId="9" fillId="2" borderId="54" xfId="4" applyFont="1" applyFill="1" applyBorder="1" applyAlignment="1">
      <alignment horizontal="center" wrapText="1"/>
    </xf>
    <xf numFmtId="0" fontId="9" fillId="2" borderId="7" xfId="4" applyFont="1" applyFill="1" applyBorder="1" applyAlignment="1" applyProtection="1">
      <alignment horizontal="center" wrapText="1"/>
    </xf>
    <xf numFmtId="0" fontId="9" fillId="2" borderId="16" xfId="4" applyFont="1" applyFill="1" applyBorder="1" applyAlignment="1" applyProtection="1">
      <alignment horizontal="center" wrapText="1"/>
    </xf>
    <xf numFmtId="0" fontId="9" fillId="2" borderId="47" xfId="4" applyFont="1" applyFill="1" applyBorder="1" applyAlignment="1" applyProtection="1">
      <alignment horizontal="center" wrapText="1"/>
    </xf>
    <xf numFmtId="0" fontId="9" fillId="0" borderId="56" xfId="4" applyFont="1" applyFill="1" applyBorder="1" applyAlignment="1" applyProtection="1">
      <alignment horizontal="center" wrapText="1"/>
    </xf>
    <xf numFmtId="0" fontId="9" fillId="0" borderId="53" xfId="4" applyFont="1" applyFill="1" applyBorder="1" applyAlignment="1" applyProtection="1">
      <alignment horizontal="center" wrapText="1"/>
    </xf>
    <xf numFmtId="0" fontId="9" fillId="0" borderId="54" xfId="4" applyFont="1" applyFill="1" applyBorder="1" applyAlignment="1" applyProtection="1">
      <alignment horizontal="center" wrapText="1"/>
    </xf>
    <xf numFmtId="0" fontId="9" fillId="2" borderId="26" xfId="4" applyFont="1" applyFill="1" applyBorder="1" applyAlignment="1" applyProtection="1">
      <alignment horizontal="center" wrapText="1"/>
    </xf>
    <xf numFmtId="0" fontId="9" fillId="2" borderId="35" xfId="4" applyFont="1" applyFill="1" applyBorder="1" applyAlignment="1" applyProtection="1">
      <alignment horizontal="center" wrapText="1"/>
    </xf>
    <xf numFmtId="0" fontId="9" fillId="2" borderId="53" xfId="4" applyFont="1" applyFill="1" applyBorder="1" applyAlignment="1">
      <alignment horizontal="center" wrapText="1"/>
    </xf>
    <xf numFmtId="0" fontId="9" fillId="2" borderId="7" xfId="4" applyFont="1" applyFill="1" applyBorder="1" applyAlignment="1">
      <alignment horizontal="center" wrapText="1"/>
    </xf>
    <xf numFmtId="0" fontId="9" fillId="2" borderId="47" xfId="4" applyFont="1" applyFill="1" applyBorder="1" applyAlignment="1">
      <alignment horizontal="center" wrapText="1"/>
    </xf>
    <xf numFmtId="0" fontId="9" fillId="2" borderId="16" xfId="4" applyFont="1" applyFill="1" applyBorder="1" applyAlignment="1">
      <alignment horizontal="center" wrapText="1"/>
    </xf>
    <xf numFmtId="0" fontId="9" fillId="2" borderId="32" xfId="4" applyFont="1" applyFill="1" applyBorder="1" applyAlignment="1" applyProtection="1">
      <alignment horizontal="center" wrapText="1"/>
    </xf>
    <xf numFmtId="0" fontId="6" fillId="2" borderId="26" xfId="4" applyFont="1" applyFill="1" applyBorder="1" applyAlignment="1" applyProtection="1">
      <alignment horizontal="center" wrapText="1"/>
    </xf>
    <xf numFmtId="0" fontId="6" fillId="2" borderId="18" xfId="4" applyFont="1" applyFill="1" applyBorder="1" applyAlignment="1" applyProtection="1">
      <alignment horizontal="center" wrapText="1"/>
    </xf>
    <xf numFmtId="0" fontId="6" fillId="2" borderId="35" xfId="4" applyFont="1" applyFill="1" applyBorder="1" applyAlignment="1" applyProtection="1">
      <alignment horizontal="center" wrapText="1"/>
    </xf>
    <xf numFmtId="0" fontId="9" fillId="2" borderId="14" xfId="4" applyFont="1" applyFill="1" applyBorder="1" applyAlignment="1" applyProtection="1">
      <alignment horizontal="center" wrapText="1"/>
    </xf>
    <xf numFmtId="0" fontId="9" fillId="2" borderId="18" xfId="4" applyFont="1" applyFill="1" applyBorder="1" applyAlignment="1" applyProtection="1">
      <alignment horizontal="center" wrapText="1"/>
    </xf>
    <xf numFmtId="0" fontId="6" fillId="0" borderId="0" xfId="4" applyAlignment="1">
      <alignment wrapText="1"/>
    </xf>
    <xf numFmtId="0" fontId="9" fillId="0" borderId="32" xfId="4" applyFont="1" applyFill="1" applyBorder="1" applyAlignment="1" applyProtection="1">
      <alignment horizontal="center" wrapText="1"/>
    </xf>
    <xf numFmtId="0" fontId="9" fillId="0" borderId="32" xfId="4" applyFont="1" applyFill="1" applyBorder="1" applyAlignment="1">
      <alignment horizontal="center"/>
    </xf>
    <xf numFmtId="2" fontId="9" fillId="0" borderId="32" xfId="4" applyNumberFormat="1" applyFont="1" applyFill="1" applyBorder="1" applyAlignment="1">
      <alignment horizontal="center"/>
    </xf>
    <xf numFmtId="2" fontId="9" fillId="0" borderId="33" xfId="4" applyNumberFormat="1" applyFont="1" applyFill="1" applyBorder="1" applyAlignment="1">
      <alignment horizontal="center"/>
    </xf>
    <xf numFmtId="0" fontId="9" fillId="0" borderId="32" xfId="4" applyFont="1" applyFill="1" applyBorder="1" applyAlignment="1" applyProtection="1">
      <alignment horizontal="center"/>
    </xf>
    <xf numFmtId="0" fontId="21" fillId="3" borderId="24" xfId="4" applyFont="1" applyFill="1" applyBorder="1" applyAlignment="1">
      <alignment vertical="center" wrapText="1"/>
    </xf>
    <xf numFmtId="0" fontId="21" fillId="3" borderId="20" xfId="4" applyFont="1" applyFill="1" applyBorder="1" applyAlignment="1">
      <alignment vertical="center"/>
    </xf>
    <xf numFmtId="2" fontId="9" fillId="3" borderId="0" xfId="4" applyNumberFormat="1" applyFont="1" applyFill="1" applyBorder="1" applyAlignment="1">
      <alignment horizontal="right"/>
    </xf>
    <xf numFmtId="2" fontId="9" fillId="2" borderId="18" xfId="0" applyNumberFormat="1" applyFont="1" applyFill="1" applyBorder="1" applyAlignment="1">
      <alignment horizontal="center"/>
    </xf>
    <xf numFmtId="2" fontId="9" fillId="4" borderId="18" xfId="0" applyNumberFormat="1" applyFont="1" applyFill="1" applyBorder="1" applyAlignment="1">
      <alignment horizontal="center"/>
    </xf>
    <xf numFmtId="0" fontId="3" fillId="0" borderId="18" xfId="4" applyFont="1" applyBorder="1" applyAlignment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</xf>
    <xf numFmtId="0" fontId="3" fillId="0" borderId="18" xfId="4" applyFont="1" applyBorder="1" applyAlignment="1">
      <alignment horizontal="center" vertical="center" wrapText="1"/>
    </xf>
    <xf numFmtId="0" fontId="9" fillId="2" borderId="18" xfId="0" applyFont="1" applyFill="1" applyBorder="1" applyAlignment="1" applyProtection="1">
      <alignment horizontal="center"/>
    </xf>
    <xf numFmtId="0" fontId="9" fillId="2" borderId="18" xfId="0" applyFont="1" applyFill="1" applyBorder="1" applyAlignment="1">
      <alignment horizontal="center"/>
    </xf>
    <xf numFmtId="0" fontId="6" fillId="0" borderId="18" xfId="4" applyBorder="1" applyAlignment="1">
      <alignment horizontal="center" vertical="center" wrapText="1"/>
    </xf>
    <xf numFmtId="0" fontId="6" fillId="3" borderId="0" xfId="4" applyFill="1"/>
    <xf numFmtId="0" fontId="6" fillId="3" borderId="0" xfId="4" applyFill="1" applyAlignment="1">
      <alignment wrapText="1"/>
    </xf>
    <xf numFmtId="0" fontId="40" fillId="0" borderId="18" xfId="4" applyFont="1" applyBorder="1" applyAlignment="1">
      <alignment horizontal="center" vertical="center"/>
    </xf>
    <xf numFmtId="0" fontId="6" fillId="0" borderId="18" xfId="4" applyBorder="1" applyAlignment="1">
      <alignment horizontal="center" vertical="center"/>
    </xf>
    <xf numFmtId="0" fontId="11" fillId="2" borderId="18" xfId="4" applyFont="1" applyFill="1" applyBorder="1" applyAlignment="1" applyProtection="1">
      <alignment horizontal="center" vertical="center"/>
    </xf>
    <xf numFmtId="0" fontId="9" fillId="2" borderId="18" xfId="4" applyFont="1" applyFill="1" applyBorder="1" applyAlignment="1" applyProtection="1">
      <alignment horizontal="center" vertical="center"/>
    </xf>
    <xf numFmtId="0" fontId="9" fillId="2" borderId="18" xfId="4" applyFont="1" applyFill="1" applyBorder="1" applyAlignment="1">
      <alignment horizontal="center" vertical="center"/>
    </xf>
    <xf numFmtId="2" fontId="9" fillId="2" borderId="18" xfId="4" applyNumberFormat="1" applyFont="1" applyFill="1" applyBorder="1" applyAlignment="1">
      <alignment horizontal="center"/>
    </xf>
    <xf numFmtId="0" fontId="9" fillId="2" borderId="60" xfId="4" applyFont="1" applyFill="1" applyBorder="1" applyAlignment="1" applyProtection="1">
      <alignment horizontal="center" vertical="center"/>
    </xf>
    <xf numFmtId="0" fontId="7" fillId="0" borderId="18" xfId="4" applyFont="1" applyFill="1" applyBorder="1" applyAlignment="1">
      <alignment horizontal="center" vertical="center"/>
    </xf>
    <xf numFmtId="0" fontId="21" fillId="0" borderId="18" xfId="4" applyFont="1" applyFill="1" applyBorder="1" applyAlignment="1">
      <alignment horizontal="center" vertical="center"/>
    </xf>
    <xf numFmtId="2" fontId="9" fillId="2" borderId="16" xfId="4" applyNumberFormat="1" applyFont="1" applyFill="1" applyBorder="1" applyAlignment="1">
      <alignment horizontal="center"/>
    </xf>
    <xf numFmtId="0" fontId="9" fillId="2" borderId="11" xfId="4" applyFont="1" applyFill="1" applyBorder="1" applyAlignment="1">
      <alignment horizontal="center"/>
    </xf>
    <xf numFmtId="0" fontId="9" fillId="2" borderId="57" xfId="4" applyFont="1" applyFill="1" applyBorder="1" applyAlignment="1" applyProtection="1">
      <alignment horizontal="center"/>
    </xf>
    <xf numFmtId="0" fontId="9" fillId="2" borderId="52" xfId="4" applyFont="1" applyFill="1" applyBorder="1" applyAlignment="1">
      <alignment horizontal="center"/>
    </xf>
    <xf numFmtId="0" fontId="9" fillId="2" borderId="42" xfId="4" applyFont="1" applyFill="1" applyBorder="1" applyAlignment="1" applyProtection="1">
      <alignment horizontal="center"/>
    </xf>
    <xf numFmtId="0" fontId="9" fillId="2" borderId="58" xfId="4" applyFont="1" applyFill="1" applyBorder="1" applyAlignment="1" applyProtection="1">
      <alignment horizontal="center"/>
    </xf>
    <xf numFmtId="0" fontId="9" fillId="2" borderId="19" xfId="4" applyFont="1" applyFill="1" applyBorder="1" applyAlignment="1" applyProtection="1">
      <alignment horizontal="center"/>
    </xf>
    <xf numFmtId="0" fontId="9" fillId="2" borderId="42" xfId="4" applyFont="1" applyFill="1" applyBorder="1" applyAlignment="1">
      <alignment horizontal="center"/>
    </xf>
    <xf numFmtId="0" fontId="9" fillId="2" borderId="30" xfId="4" applyFont="1" applyFill="1" applyBorder="1" applyAlignment="1">
      <alignment horizontal="center"/>
    </xf>
    <xf numFmtId="0" fontId="9" fillId="2" borderId="19" xfId="4" applyFont="1" applyFill="1" applyBorder="1" applyAlignment="1">
      <alignment horizontal="center"/>
    </xf>
    <xf numFmtId="0" fontId="9" fillId="2" borderId="52" xfId="4" applyFont="1" applyFill="1" applyBorder="1" applyAlignment="1" applyProtection="1">
      <alignment horizontal="center" vertical="center"/>
    </xf>
    <xf numFmtId="0" fontId="9" fillId="2" borderId="42" xfId="4" applyFont="1" applyFill="1" applyBorder="1" applyAlignment="1" applyProtection="1">
      <alignment horizontal="center" vertical="center"/>
    </xf>
    <xf numFmtId="0" fontId="9" fillId="2" borderId="30" xfId="4" applyFont="1" applyFill="1" applyBorder="1" applyAlignment="1" applyProtection="1">
      <alignment horizontal="center" vertical="center"/>
    </xf>
    <xf numFmtId="0" fontId="9" fillId="2" borderId="6" xfId="4" applyFont="1" applyFill="1" applyBorder="1" applyAlignment="1" applyProtection="1">
      <alignment horizontal="center" vertical="center" wrapText="1"/>
    </xf>
    <xf numFmtId="0" fontId="9" fillId="2" borderId="39" xfId="4" applyFont="1" applyFill="1" applyBorder="1" applyAlignment="1" applyProtection="1">
      <alignment horizontal="center" vertical="center" wrapText="1"/>
    </xf>
    <xf numFmtId="0" fontId="9" fillId="2" borderId="29" xfId="4" applyFont="1" applyFill="1" applyBorder="1" applyAlignment="1" applyProtection="1">
      <alignment horizontal="center" vertical="center" wrapText="1"/>
    </xf>
    <xf numFmtId="0" fontId="9" fillId="2" borderId="57" xfId="4" applyFont="1" applyFill="1" applyBorder="1" applyAlignment="1">
      <alignment horizontal="center"/>
    </xf>
    <xf numFmtId="2" fontId="9" fillId="2" borderId="57" xfId="4" applyNumberFormat="1" applyFont="1" applyFill="1" applyBorder="1" applyAlignment="1">
      <alignment horizontal="center"/>
    </xf>
    <xf numFmtId="0" fontId="9" fillId="2" borderId="57" xfId="4" applyFont="1" applyFill="1" applyBorder="1" applyAlignment="1" applyProtection="1">
      <alignment horizontal="center" vertical="center"/>
    </xf>
    <xf numFmtId="0" fontId="11" fillId="2" borderId="57" xfId="4" applyFont="1" applyFill="1" applyBorder="1" applyAlignment="1" applyProtection="1">
      <alignment horizontal="center" vertical="center"/>
    </xf>
    <xf numFmtId="0" fontId="9" fillId="2" borderId="54" xfId="0" applyFont="1" applyFill="1" applyBorder="1" applyAlignment="1" applyProtection="1">
      <alignment horizontal="center"/>
    </xf>
    <xf numFmtId="0" fontId="9" fillId="2" borderId="59" xfId="4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59" xfId="4" applyFont="1" applyFill="1" applyBorder="1" applyAlignment="1" applyProtection="1">
      <alignment horizontal="center" wrapText="1"/>
    </xf>
    <xf numFmtId="2" fontId="9" fillId="2" borderId="7" xfId="4" applyNumberFormat="1" applyFont="1" applyFill="1" applyBorder="1" applyAlignment="1">
      <alignment horizontal="center"/>
    </xf>
    <xf numFmtId="2" fontId="9" fillId="2" borderId="59" xfId="4" applyNumberFormat="1" applyFont="1" applyFill="1" applyBorder="1" applyAlignment="1">
      <alignment horizontal="center"/>
    </xf>
    <xf numFmtId="2" fontId="9" fillId="2" borderId="16" xfId="0" applyNumberFormat="1" applyFont="1" applyFill="1" applyBorder="1" applyAlignment="1">
      <alignment horizontal="center"/>
    </xf>
    <xf numFmtId="0" fontId="11" fillId="2" borderId="9" xfId="4" applyFont="1" applyFill="1" applyBorder="1" applyAlignment="1" applyProtection="1">
      <alignment horizontal="center" vertical="center"/>
    </xf>
    <xf numFmtId="0" fontId="9" fillId="2" borderId="4" xfId="4" applyFont="1" applyFill="1" applyBorder="1" applyAlignment="1" applyProtection="1">
      <alignment horizontal="center" vertical="center"/>
    </xf>
    <xf numFmtId="0" fontId="9" fillId="2" borderId="8" xfId="4" applyFont="1" applyFill="1" applyBorder="1" applyAlignment="1" applyProtection="1">
      <alignment horizontal="center" vertical="center" wrapText="1"/>
    </xf>
    <xf numFmtId="0" fontId="9" fillId="2" borderId="18" xfId="4" applyFont="1" applyFill="1" applyBorder="1" applyAlignment="1">
      <alignment horizontal="left"/>
    </xf>
    <xf numFmtId="0" fontId="9" fillId="2" borderId="46" xfId="4" applyFont="1" applyFill="1" applyBorder="1" applyAlignment="1" applyProtection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6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22" xfId="0" applyFont="1" applyFill="1" applyBorder="1" applyAlignment="1" applyProtection="1">
      <alignment horizontal="center"/>
    </xf>
    <xf numFmtId="0" fontId="9" fillId="2" borderId="24" xfId="0" applyFont="1" applyFill="1" applyBorder="1" applyAlignment="1" applyProtection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49" fontId="9" fillId="2" borderId="63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6" fillId="0" borderId="0" xfId="4" applyAlignment="1">
      <alignment horizontal="center" vertical="center"/>
    </xf>
    <xf numFmtId="0" fontId="40" fillId="0" borderId="0" xfId="4" applyFont="1" applyAlignment="1">
      <alignment horizontal="center" vertical="center"/>
    </xf>
    <xf numFmtId="0" fontId="2" fillId="0" borderId="18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6" fillId="0" borderId="0" xfId="4" applyAlignment="1">
      <alignment horizontal="center" vertical="center" wrapText="1"/>
    </xf>
    <xf numFmtId="0" fontId="40" fillId="3" borderId="0" xfId="4" applyFont="1" applyFill="1" applyAlignment="1"/>
    <xf numFmtId="0" fontId="42" fillId="0" borderId="15" xfId="0" quotePrefix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wrapText="1"/>
    </xf>
    <xf numFmtId="0" fontId="9" fillId="0" borderId="0" xfId="0" applyFont="1" applyFill="1" applyBorder="1" applyAlignment="1" applyProtection="1">
      <alignment horizontal="center" wrapText="1"/>
    </xf>
    <xf numFmtId="0" fontId="9" fillId="0" borderId="0" xfId="0" applyFont="1" applyFill="1" applyAlignment="1">
      <alignment horizontal="left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42" fillId="0" borderId="2" xfId="0" quotePrefix="1" applyFont="1" applyFill="1" applyBorder="1" applyAlignment="1" applyProtection="1">
      <alignment horizontal="center" vertical="center" wrapText="1"/>
    </xf>
    <xf numFmtId="0" fontId="42" fillId="0" borderId="0" xfId="0" applyFont="1" applyFill="1" applyAlignment="1">
      <alignment horizontal="center"/>
    </xf>
    <xf numFmtId="0" fontId="0" fillId="0" borderId="8" xfId="0" quotePrefix="1" applyFont="1" applyFill="1" applyBorder="1" applyAlignment="1" applyProtection="1">
      <alignment horizontal="center" vertical="center" wrapText="1"/>
    </xf>
    <xf numFmtId="0" fontId="27" fillId="0" borderId="56" xfId="0" applyFont="1" applyFill="1" applyBorder="1" applyAlignment="1" applyProtection="1">
      <alignment horizontal="center" vertical="center" wrapText="1"/>
    </xf>
    <xf numFmtId="0" fontId="27" fillId="0" borderId="53" xfId="0" applyFont="1" applyFill="1" applyBorder="1" applyAlignment="1" applyProtection="1">
      <alignment horizontal="center" vertical="center" wrapText="1"/>
    </xf>
    <xf numFmtId="0" fontId="45" fillId="0" borderId="53" xfId="0" applyFont="1" applyFill="1" applyBorder="1" applyAlignment="1" applyProtection="1">
      <alignment horizontal="center" vertical="center" wrapText="1"/>
    </xf>
    <xf numFmtId="0" fontId="43" fillId="0" borderId="53" xfId="0" applyFont="1" applyFill="1" applyBorder="1" applyAlignment="1" applyProtection="1">
      <alignment horizontal="center" vertical="center" wrapText="1"/>
    </xf>
    <xf numFmtId="0" fontId="44" fillId="0" borderId="53" xfId="0" applyFont="1" applyFill="1" applyBorder="1" applyAlignment="1" applyProtection="1">
      <alignment horizontal="center" vertical="center" wrapText="1"/>
    </xf>
    <xf numFmtId="0" fontId="46" fillId="0" borderId="53" xfId="0" applyFont="1" applyFill="1" applyBorder="1" applyAlignment="1" applyProtection="1">
      <alignment horizontal="center" vertical="center" wrapText="1"/>
    </xf>
    <xf numFmtId="1" fontId="27" fillId="0" borderId="53" xfId="0" applyNumberFormat="1" applyFont="1" applyFill="1" applyBorder="1" applyAlignment="1" applyProtection="1">
      <alignment horizontal="center" vertical="center" wrapText="1"/>
    </xf>
    <xf numFmtId="0" fontId="47" fillId="0" borderId="53" xfId="0" applyFont="1" applyFill="1" applyBorder="1" applyAlignment="1" applyProtection="1">
      <alignment horizontal="center" vertical="center" wrapText="1"/>
    </xf>
    <xf numFmtId="1" fontId="43" fillId="0" borderId="53" xfId="0" applyNumberFormat="1" applyFont="1" applyFill="1" applyBorder="1" applyAlignment="1" applyProtection="1">
      <alignment horizontal="center" vertical="center" wrapText="1"/>
    </xf>
    <xf numFmtId="0" fontId="43" fillId="0" borderId="54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43" fillId="0" borderId="56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 wrapText="1"/>
    </xf>
    <xf numFmtId="0" fontId="27" fillId="0" borderId="54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43" fillId="0" borderId="54" xfId="0" applyFont="1" applyFill="1" applyBorder="1" applyAlignment="1" applyProtection="1">
      <alignment horizontal="center" vertical="center" wrapText="1"/>
    </xf>
    <xf numFmtId="0" fontId="43" fillId="0" borderId="26" xfId="0" applyFont="1" applyFill="1" applyBorder="1" applyAlignment="1" applyProtection="1">
      <alignment horizontal="center" vertical="center" wrapText="1"/>
    </xf>
    <xf numFmtId="0" fontId="43" fillId="0" borderId="18" xfId="0" applyFont="1" applyFill="1" applyBorder="1" applyAlignment="1" applyProtection="1">
      <alignment horizontal="center" vertical="center" wrapText="1"/>
    </xf>
    <xf numFmtId="0" fontId="43" fillId="0" borderId="35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 applyProtection="1">
      <alignment horizontal="center" vertical="center" wrapText="1"/>
    </xf>
    <xf numFmtId="0" fontId="43" fillId="0" borderId="47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47" fillId="0" borderId="53" xfId="0" applyFont="1" applyFill="1" applyBorder="1" applyAlignment="1">
      <alignment horizontal="center" vertical="center" wrapText="1"/>
    </xf>
    <xf numFmtId="0" fontId="47" fillId="0" borderId="12" xfId="0" applyFont="1" applyFill="1" applyBorder="1" applyAlignment="1">
      <alignment horizontal="center" vertical="center" wrapText="1"/>
    </xf>
    <xf numFmtId="0" fontId="7" fillId="0" borderId="2" xfId="1" quotePrefix="1" applyFont="1" applyFill="1" applyBorder="1" applyAlignment="1" applyProtection="1">
      <alignment horizontal="center" vertical="center" wrapText="1"/>
    </xf>
    <xf numFmtId="0" fontId="7" fillId="0" borderId="13" xfId="1" quotePrefix="1" applyFont="1" applyFill="1" applyBorder="1" applyAlignment="1" applyProtection="1">
      <alignment horizontal="center" vertical="center" wrapText="1"/>
    </xf>
    <xf numFmtId="0" fontId="21" fillId="0" borderId="14" xfId="1" applyFont="1" applyFill="1" applyBorder="1" applyAlignment="1" applyProtection="1">
      <alignment horizontal="center" vertical="center" wrapText="1"/>
    </xf>
    <xf numFmtId="0" fontId="21" fillId="2" borderId="48" xfId="1" applyFont="1" applyFill="1" applyBorder="1" applyAlignment="1" applyProtection="1">
      <alignment horizontal="center" vertical="center" wrapText="1"/>
    </xf>
    <xf numFmtId="0" fontId="21" fillId="2" borderId="14" xfId="1" applyFont="1" applyFill="1" applyBorder="1" applyAlignment="1" applyProtection="1">
      <alignment horizontal="center" vertical="center" wrapText="1"/>
    </xf>
    <xf numFmtId="0" fontId="21" fillId="0" borderId="48" xfId="1" applyFont="1" applyFill="1" applyBorder="1" applyAlignment="1" applyProtection="1">
      <alignment horizontal="center" vertical="center" wrapText="1"/>
    </xf>
    <xf numFmtId="0" fontId="21" fillId="0" borderId="56" xfId="1" applyFont="1" applyFill="1" applyBorder="1" applyAlignment="1" applyProtection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7" fillId="2" borderId="25" xfId="1" applyFont="1" applyFill="1" applyBorder="1" applyAlignment="1" applyProtection="1">
      <alignment horizontal="center" vertical="center" wrapText="1"/>
    </xf>
    <xf numFmtId="0" fontId="7" fillId="0" borderId="25" xfId="1" applyFont="1" applyFill="1" applyBorder="1" applyAlignment="1" applyProtection="1">
      <alignment horizontal="center" vertical="center" wrapText="1"/>
    </xf>
    <xf numFmtId="0" fontId="7" fillId="0" borderId="32" xfId="1" applyFont="1" applyFill="1" applyBorder="1" applyAlignment="1" applyProtection="1">
      <alignment horizontal="center" vertical="center" wrapText="1"/>
    </xf>
    <xf numFmtId="0" fontId="7" fillId="2" borderId="14" xfId="1" applyFont="1" applyFill="1" applyBorder="1" applyAlignment="1" applyProtection="1">
      <alignment horizontal="center" vertical="center" wrapText="1"/>
    </xf>
    <xf numFmtId="0" fontId="7" fillId="0" borderId="46" xfId="1" applyFont="1" applyFill="1" applyBorder="1" applyAlignment="1" applyProtection="1">
      <alignment horizontal="center" vertical="center" wrapText="1"/>
    </xf>
    <xf numFmtId="0" fontId="7" fillId="0" borderId="14" xfId="1" applyFont="1" applyFill="1" applyBorder="1" applyAlignment="1" applyProtection="1">
      <alignment horizontal="center" vertical="center" wrapText="1"/>
    </xf>
    <xf numFmtId="0" fontId="7" fillId="2" borderId="54" xfId="1" applyFont="1" applyFill="1" applyBorder="1" applyAlignment="1" applyProtection="1">
      <alignment horizontal="center" vertical="center" wrapText="1"/>
    </xf>
    <xf numFmtId="1" fontId="7" fillId="0" borderId="0" xfId="1" applyNumberFormat="1" applyFont="1" applyFill="1"/>
    <xf numFmtId="0" fontId="7" fillId="0" borderId="0" xfId="1" applyFont="1" applyFill="1"/>
    <xf numFmtId="0" fontId="7" fillId="0" borderId="0" xfId="1" applyFont="1" applyFill="1" applyBorder="1"/>
    <xf numFmtId="0" fontId="22" fillId="0" borderId="0" xfId="1" applyFont="1" applyFill="1" applyBorder="1"/>
    <xf numFmtId="1" fontId="7" fillId="2" borderId="22" xfId="1" applyNumberFormat="1" applyFont="1" applyFill="1" applyBorder="1" applyAlignment="1">
      <alignment horizontal="center"/>
    </xf>
    <xf numFmtId="0" fontId="7" fillId="2" borderId="22" xfId="1" applyFont="1" applyFill="1" applyBorder="1" applyAlignment="1">
      <alignment horizontal="center" vertical="center" wrapText="1"/>
    </xf>
    <xf numFmtId="1" fontId="7" fillId="2" borderId="32" xfId="1" applyNumberFormat="1" applyFont="1" applyFill="1" applyBorder="1" applyAlignment="1">
      <alignment horizontal="center"/>
    </xf>
    <xf numFmtId="49" fontId="7" fillId="2" borderId="32" xfId="2" applyNumberFormat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 wrapText="1"/>
    </xf>
    <xf numFmtId="0" fontId="7" fillId="2" borderId="0" xfId="1" applyFont="1" applyFill="1" applyBorder="1"/>
    <xf numFmtId="49" fontId="7" fillId="2" borderId="22" xfId="2" applyNumberFormat="1" applyFont="1" applyFill="1" applyBorder="1" applyAlignment="1">
      <alignment horizontal="center" vertical="center"/>
    </xf>
    <xf numFmtId="1" fontId="7" fillId="0" borderId="0" xfId="1" applyNumberFormat="1" applyFont="1" applyFill="1" applyBorder="1"/>
    <xf numFmtId="0" fontId="7" fillId="0" borderId="0" xfId="1" applyFont="1" applyFill="1" applyBorder="1" applyAlignment="1">
      <alignment vertical="top"/>
    </xf>
    <xf numFmtId="0" fontId="7" fillId="2" borderId="65" xfId="1" applyFont="1" applyFill="1" applyBorder="1" applyAlignment="1" applyProtection="1">
      <alignment horizontal="center" vertical="center" wrapText="1"/>
    </xf>
    <xf numFmtId="1" fontId="7" fillId="2" borderId="26" xfId="1" applyNumberFormat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 vertical="center" wrapText="1"/>
    </xf>
    <xf numFmtId="1" fontId="7" fillId="2" borderId="65" xfId="1" applyNumberFormat="1" applyFont="1" applyFill="1" applyBorder="1" applyAlignment="1">
      <alignment horizontal="center"/>
    </xf>
    <xf numFmtId="49" fontId="7" fillId="2" borderId="65" xfId="2" applyNumberFormat="1" applyFont="1" applyFill="1" applyBorder="1" applyAlignment="1">
      <alignment horizontal="center" vertical="center"/>
    </xf>
    <xf numFmtId="0" fontId="7" fillId="2" borderId="65" xfId="1" applyFont="1" applyFill="1" applyBorder="1" applyAlignment="1">
      <alignment horizontal="center" vertical="center" wrapText="1"/>
    </xf>
    <xf numFmtId="49" fontId="7" fillId="2" borderId="32" xfId="1" applyNumberFormat="1" applyFont="1" applyFill="1" applyBorder="1" applyAlignment="1">
      <alignment horizontal="center"/>
    </xf>
    <xf numFmtId="1" fontId="7" fillId="2" borderId="0" xfId="1" applyNumberFormat="1" applyFont="1" applyFill="1" applyBorder="1"/>
    <xf numFmtId="0" fontId="7" fillId="0" borderId="65" xfId="1" applyFont="1" applyFill="1" applyBorder="1" applyAlignment="1">
      <alignment horizontal="center"/>
    </xf>
    <xf numFmtId="0" fontId="7" fillId="0" borderId="65" xfId="1" applyFont="1" applyFill="1" applyBorder="1" applyAlignment="1">
      <alignment horizontal="center" vertical="center" wrapText="1"/>
    </xf>
    <xf numFmtId="49" fontId="7" fillId="2" borderId="65" xfId="1" applyNumberFormat="1" applyFont="1" applyFill="1" applyBorder="1" applyAlignment="1">
      <alignment horizontal="center"/>
    </xf>
    <xf numFmtId="14" fontId="7" fillId="2" borderId="13" xfId="1" applyNumberFormat="1" applyFont="1" applyFill="1" applyBorder="1" applyAlignment="1">
      <alignment horizontal="center"/>
    </xf>
    <xf numFmtId="164" fontId="7" fillId="2" borderId="66" xfId="1" applyNumberFormat="1" applyFont="1" applyFill="1" applyBorder="1" applyAlignment="1">
      <alignment horizontal="center"/>
    </xf>
    <xf numFmtId="0" fontId="7" fillId="2" borderId="19" xfId="1" applyNumberFormat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/>
    </xf>
    <xf numFmtId="2" fontId="7" fillId="2" borderId="32" xfId="1" applyNumberFormat="1" applyFont="1" applyFill="1" applyBorder="1" applyAlignment="1">
      <alignment horizontal="center"/>
    </xf>
    <xf numFmtId="49" fontId="7" fillId="2" borderId="26" xfId="2" applyNumberFormat="1" applyFont="1" applyFill="1" applyBorder="1" applyAlignment="1">
      <alignment horizontal="center" vertical="center"/>
    </xf>
    <xf numFmtId="0" fontId="50" fillId="0" borderId="0" xfId="1" applyFont="1" applyFill="1" applyBorder="1"/>
    <xf numFmtId="0" fontId="7" fillId="2" borderId="46" xfId="1" applyFont="1" applyFill="1" applyBorder="1" applyAlignment="1" applyProtection="1">
      <alignment horizontal="center" vertical="center" wrapText="1"/>
    </xf>
    <xf numFmtId="0" fontId="7" fillId="5" borderId="10" xfId="1" applyNumberFormat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 vertical="center" wrapText="1"/>
    </xf>
    <xf numFmtId="1" fontId="7" fillId="0" borderId="18" xfId="1" applyNumberFormat="1" applyFont="1" applyFill="1" applyBorder="1" applyAlignment="1">
      <alignment horizontal="center"/>
    </xf>
    <xf numFmtId="1" fontId="7" fillId="0" borderId="66" xfId="1" applyNumberFormat="1" applyFont="1" applyFill="1" applyBorder="1" applyAlignment="1">
      <alignment horizontal="center"/>
    </xf>
    <xf numFmtId="0" fontId="7" fillId="5" borderId="33" xfId="1" applyNumberFormat="1" applyFont="1" applyFill="1" applyBorder="1" applyAlignment="1">
      <alignment horizontal="center"/>
    </xf>
    <xf numFmtId="1" fontId="7" fillId="0" borderId="32" xfId="1" applyNumberFormat="1" applyFont="1" applyFill="1" applyBorder="1" applyAlignment="1">
      <alignment horizontal="center"/>
    </xf>
    <xf numFmtId="1" fontId="7" fillId="0" borderId="24" xfId="1" applyNumberFormat="1" applyFont="1" applyFill="1" applyBorder="1" applyAlignment="1">
      <alignment horizontal="center"/>
    </xf>
    <xf numFmtId="0" fontId="22" fillId="0" borderId="0" xfId="1" applyFont="1" applyFill="1" applyBorder="1" applyAlignment="1">
      <alignment vertical="center"/>
    </xf>
    <xf numFmtId="0" fontId="7" fillId="0" borderId="32" xfId="1" applyFont="1" applyFill="1" applyBorder="1" applyAlignment="1" applyProtection="1">
      <alignment horizontal="center"/>
    </xf>
    <xf numFmtId="0" fontId="7" fillId="0" borderId="32" xfId="1" applyFont="1" applyFill="1" applyBorder="1" applyAlignment="1">
      <alignment horizontal="center" vertical="center" wrapText="1"/>
    </xf>
    <xf numFmtId="49" fontId="7" fillId="0" borderId="32" xfId="1" applyNumberFormat="1" applyFont="1" applyFill="1" applyBorder="1" applyAlignment="1">
      <alignment horizontal="center"/>
    </xf>
    <xf numFmtId="49" fontId="7" fillId="0" borderId="32" xfId="2" applyNumberFormat="1" applyFont="1" applyBorder="1" applyAlignment="1">
      <alignment horizontal="center" vertical="center"/>
    </xf>
    <xf numFmtId="49" fontId="7" fillId="0" borderId="33" xfId="1" applyNumberFormat="1" applyFont="1" applyBorder="1" applyAlignment="1">
      <alignment horizontal="center" vertical="center"/>
    </xf>
    <xf numFmtId="1" fontId="7" fillId="0" borderId="22" xfId="1" applyNumberFormat="1" applyFont="1" applyFill="1" applyBorder="1" applyAlignment="1">
      <alignment horizontal="center"/>
    </xf>
    <xf numFmtId="0" fontId="7" fillId="0" borderId="22" xfId="1" applyFont="1" applyFill="1" applyBorder="1" applyAlignment="1">
      <alignment horizontal="center" vertical="center" wrapText="1"/>
    </xf>
    <xf numFmtId="49" fontId="7" fillId="0" borderId="22" xfId="2" applyNumberFormat="1" applyFont="1" applyBorder="1" applyAlignment="1">
      <alignment horizontal="center" vertical="center"/>
    </xf>
    <xf numFmtId="1" fontId="7" fillId="0" borderId="65" xfId="1" applyNumberFormat="1" applyFont="1" applyFill="1" applyBorder="1" applyAlignment="1">
      <alignment horizontal="center"/>
    </xf>
    <xf numFmtId="49" fontId="7" fillId="0" borderId="65" xfId="1" applyNumberFormat="1" applyFont="1" applyFill="1" applyBorder="1" applyAlignment="1">
      <alignment horizontal="center"/>
    </xf>
    <xf numFmtId="0" fontId="7" fillId="0" borderId="14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 applyProtection="1">
      <alignment horizontal="center"/>
    </xf>
    <xf numFmtId="1" fontId="7" fillId="0" borderId="26" xfId="1" applyNumberFormat="1" applyFont="1" applyFill="1" applyBorder="1" applyAlignment="1">
      <alignment horizontal="center"/>
    </xf>
    <xf numFmtId="0" fontId="7" fillId="0" borderId="26" xfId="1" applyFont="1" applyFill="1" applyBorder="1" applyAlignment="1">
      <alignment horizontal="center" vertical="center" wrapText="1"/>
    </xf>
    <xf numFmtId="49" fontId="7" fillId="0" borderId="26" xfId="2" applyNumberFormat="1" applyFont="1" applyBorder="1" applyAlignment="1">
      <alignment horizontal="center" vertical="center"/>
    </xf>
    <xf numFmtId="49" fontId="7" fillId="0" borderId="27" xfId="1" applyNumberFormat="1" applyFont="1" applyBorder="1" applyAlignment="1">
      <alignment horizontal="center" vertical="center"/>
    </xf>
    <xf numFmtId="14" fontId="7" fillId="5" borderId="8" xfId="1" applyNumberFormat="1" applyFont="1" applyFill="1" applyBorder="1" applyAlignment="1">
      <alignment horizontal="center"/>
    </xf>
    <xf numFmtId="164" fontId="7" fillId="5" borderId="32" xfId="1" applyNumberFormat="1" applyFont="1" applyFill="1" applyBorder="1" applyAlignment="1">
      <alignment horizontal="center"/>
    </xf>
    <xf numFmtId="0" fontId="7" fillId="5" borderId="49" xfId="1" applyNumberFormat="1" applyFont="1" applyFill="1" applyBorder="1" applyAlignment="1">
      <alignment horizontal="center"/>
    </xf>
    <xf numFmtId="0" fontId="7" fillId="0" borderId="32" xfId="1" applyFont="1" applyFill="1" applyBorder="1" applyAlignment="1">
      <alignment horizontal="center"/>
    </xf>
    <xf numFmtId="2" fontId="7" fillId="0" borderId="32" xfId="1" applyNumberFormat="1" applyFont="1" applyFill="1" applyBorder="1" applyAlignment="1">
      <alignment horizontal="center"/>
    </xf>
    <xf numFmtId="49" fontId="7" fillId="2" borderId="26" xfId="1" applyNumberFormat="1" applyFont="1" applyFill="1" applyBorder="1" applyAlignment="1">
      <alignment horizontal="center"/>
    </xf>
    <xf numFmtId="1" fontId="7" fillId="2" borderId="14" xfId="1" applyNumberFormat="1" applyFont="1" applyFill="1" applyBorder="1" applyAlignment="1">
      <alignment horizontal="center"/>
    </xf>
    <xf numFmtId="0" fontId="7" fillId="2" borderId="14" xfId="1" applyFont="1" applyFill="1" applyBorder="1" applyAlignment="1">
      <alignment horizontal="center" vertical="center" wrapText="1"/>
    </xf>
    <xf numFmtId="49" fontId="7" fillId="2" borderId="14" xfId="2" applyNumberFormat="1" applyFont="1" applyFill="1" applyBorder="1" applyAlignment="1">
      <alignment horizontal="center" vertical="center"/>
    </xf>
    <xf numFmtId="1" fontId="7" fillId="2" borderId="68" xfId="1" applyNumberFormat="1" applyFont="1" applyFill="1" applyBorder="1" applyAlignment="1">
      <alignment horizontal="center"/>
    </xf>
    <xf numFmtId="1" fontId="7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/>
    </xf>
    <xf numFmtId="0" fontId="22" fillId="2" borderId="0" xfId="1" applyFont="1" applyFill="1"/>
    <xf numFmtId="0" fontId="7" fillId="2" borderId="49" xfId="1" applyNumberFormat="1" applyFont="1" applyFill="1" applyBorder="1" applyAlignment="1">
      <alignment horizontal="center"/>
    </xf>
    <xf numFmtId="0" fontId="7" fillId="2" borderId="0" xfId="1" applyFont="1" applyFill="1"/>
    <xf numFmtId="0" fontId="7" fillId="2" borderId="24" xfId="1" applyFont="1" applyFill="1" applyBorder="1" applyAlignment="1">
      <alignment horizontal="center"/>
    </xf>
    <xf numFmtId="0" fontId="7" fillId="2" borderId="24" xfId="1" applyFont="1" applyFill="1" applyBorder="1" applyAlignment="1">
      <alignment horizontal="center" vertical="center" wrapText="1"/>
    </xf>
    <xf numFmtId="1" fontId="7" fillId="2" borderId="46" xfId="1" applyNumberFormat="1" applyFont="1" applyFill="1" applyBorder="1" applyAlignment="1">
      <alignment horizontal="center"/>
    </xf>
    <xf numFmtId="2" fontId="7" fillId="2" borderId="46" xfId="1" applyNumberFormat="1" applyFont="1" applyFill="1" applyBorder="1" applyAlignment="1">
      <alignment horizontal="center"/>
    </xf>
    <xf numFmtId="0" fontId="7" fillId="0" borderId="0" xfId="1" applyFont="1" applyFill="1" applyAlignment="1">
      <alignment horizontal="center"/>
    </xf>
    <xf numFmtId="0" fontId="7" fillId="0" borderId="66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/>
    </xf>
    <xf numFmtId="49" fontId="7" fillId="0" borderId="14" xfId="2" applyNumberFormat="1" applyFont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 wrapText="1"/>
    </xf>
    <xf numFmtId="1" fontId="7" fillId="0" borderId="14" xfId="1" applyNumberFormat="1" applyFont="1" applyFill="1" applyBorder="1" applyAlignment="1">
      <alignment horizontal="center"/>
    </xf>
    <xf numFmtId="0" fontId="7" fillId="0" borderId="24" xfId="1" applyFont="1" applyFill="1" applyBorder="1" applyAlignment="1">
      <alignment horizontal="center" vertical="center" wrapText="1"/>
    </xf>
    <xf numFmtId="49" fontId="7" fillId="0" borderId="24" xfId="1" applyNumberFormat="1" applyFont="1" applyFill="1" applyBorder="1" applyAlignment="1">
      <alignment horizontal="center"/>
    </xf>
    <xf numFmtId="49" fontId="7" fillId="0" borderId="14" xfId="1" applyNumberFormat="1" applyFont="1" applyFill="1" applyBorder="1" applyAlignment="1">
      <alignment horizontal="center"/>
    </xf>
    <xf numFmtId="2" fontId="7" fillId="0" borderId="14" xfId="1" applyNumberFormat="1" applyFont="1" applyFill="1" applyBorder="1" applyAlignment="1">
      <alignment horizontal="center"/>
    </xf>
    <xf numFmtId="1" fontId="50" fillId="2" borderId="32" xfId="1" applyNumberFormat="1" applyFont="1" applyFill="1" applyBorder="1" applyAlignment="1">
      <alignment horizontal="center"/>
    </xf>
    <xf numFmtId="0" fontId="22" fillId="0" borderId="0" xfId="1" applyFont="1" applyFill="1"/>
    <xf numFmtId="49" fontId="7" fillId="0" borderId="22" xfId="1" applyNumberFormat="1" applyFont="1" applyFill="1" applyBorder="1" applyAlignment="1">
      <alignment horizontal="center"/>
    </xf>
    <xf numFmtId="0" fontId="7" fillId="0" borderId="46" xfId="1" applyFont="1" applyFill="1" applyBorder="1" applyAlignment="1">
      <alignment horizontal="center"/>
    </xf>
    <xf numFmtId="49" fontId="7" fillId="0" borderId="65" xfId="2" applyNumberFormat="1" applyFont="1" applyBorder="1" applyAlignment="1">
      <alignment horizontal="center" vertical="center"/>
    </xf>
    <xf numFmtId="1" fontId="7" fillId="2" borderId="26" xfId="1" applyNumberFormat="1" applyFont="1" applyFill="1" applyBorder="1" applyAlignment="1">
      <alignment horizontal="center" vertical="center"/>
    </xf>
    <xf numFmtId="49" fontId="7" fillId="2" borderId="26" xfId="1" applyNumberFormat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vertical="center"/>
    </xf>
    <xf numFmtId="1" fontId="7" fillId="0" borderId="66" xfId="1" applyNumberFormat="1" applyFont="1" applyBorder="1" applyAlignment="1">
      <alignment horizontal="center"/>
    </xf>
    <xf numFmtId="49" fontId="7" fillId="0" borderId="66" xfId="1" applyNumberFormat="1" applyFont="1" applyFill="1" applyBorder="1" applyAlignment="1">
      <alignment horizontal="center"/>
    </xf>
    <xf numFmtId="1" fontId="7" fillId="2" borderId="54" xfId="1" applyNumberFormat="1" applyFont="1" applyFill="1" applyBorder="1" applyAlignment="1">
      <alignment horizontal="center"/>
    </xf>
    <xf numFmtId="1" fontId="7" fillId="2" borderId="54" xfId="1" applyNumberFormat="1" applyFont="1" applyFill="1" applyBorder="1" applyAlignment="1" applyProtection="1">
      <alignment horizontal="center"/>
    </xf>
    <xf numFmtId="0" fontId="7" fillId="2" borderId="54" xfId="1" applyFont="1" applyFill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7" fillId="2" borderId="48" xfId="1" applyFont="1" applyFill="1" applyBorder="1" applyAlignment="1" applyProtection="1">
      <alignment horizontal="center"/>
    </xf>
    <xf numFmtId="0" fontId="7" fillId="2" borderId="70" xfId="1" applyFont="1" applyFill="1" applyBorder="1" applyAlignment="1" applyProtection="1">
      <alignment horizontal="center"/>
    </xf>
    <xf numFmtId="0" fontId="7" fillId="2" borderId="34" xfId="1" applyFont="1" applyFill="1" applyBorder="1" applyAlignment="1" applyProtection="1">
      <alignment horizontal="center"/>
    </xf>
    <xf numFmtId="0" fontId="7" fillId="0" borderId="48" xfId="1" applyFont="1" applyFill="1" applyBorder="1" applyAlignment="1" applyProtection="1">
      <alignment horizontal="center"/>
    </xf>
    <xf numFmtId="0" fontId="7" fillId="0" borderId="34" xfId="1" applyFont="1" applyFill="1" applyBorder="1" applyAlignment="1" applyProtection="1">
      <alignment horizontal="center"/>
    </xf>
    <xf numFmtId="0" fontId="7" fillId="2" borderId="44" xfId="1" applyFont="1" applyFill="1" applyBorder="1" applyAlignment="1" applyProtection="1">
      <alignment horizontal="center" vertical="center" wrapText="1"/>
    </xf>
    <xf numFmtId="0" fontId="7" fillId="2" borderId="68" xfId="1" applyFont="1" applyFill="1" applyBorder="1" applyAlignment="1" applyProtection="1">
      <alignment horizontal="center" vertical="center" wrapText="1"/>
    </xf>
    <xf numFmtId="0" fontId="7" fillId="2" borderId="38" xfId="1" applyFont="1" applyFill="1" applyBorder="1" applyAlignment="1" applyProtection="1">
      <alignment horizontal="center" vertical="center" wrapText="1"/>
    </xf>
    <xf numFmtId="0" fontId="7" fillId="0" borderId="17" xfId="1" applyFont="1" applyFill="1" applyBorder="1" applyAlignment="1" applyProtection="1">
      <alignment horizontal="center" vertical="center" wrapText="1"/>
    </xf>
    <xf numFmtId="0" fontId="7" fillId="0" borderId="44" xfId="1" applyFont="1" applyFill="1" applyBorder="1" applyAlignment="1" applyProtection="1">
      <alignment horizontal="center" vertical="center" wrapText="1"/>
    </xf>
    <xf numFmtId="0" fontId="7" fillId="0" borderId="68" xfId="1" applyFont="1" applyFill="1" applyBorder="1" applyAlignment="1" applyProtection="1">
      <alignment horizontal="center" vertical="center" wrapText="1"/>
    </xf>
    <xf numFmtId="0" fontId="7" fillId="0" borderId="38" xfId="1" applyFont="1" applyFill="1" applyBorder="1" applyAlignment="1" applyProtection="1">
      <alignment horizontal="center" vertical="center" wrapText="1"/>
    </xf>
    <xf numFmtId="0" fontId="7" fillId="0" borderId="46" xfId="1" applyFont="1" applyFill="1" applyBorder="1" applyAlignment="1">
      <alignment horizontal="center" vertical="center" wrapText="1"/>
    </xf>
    <xf numFmtId="0" fontId="7" fillId="2" borderId="49" xfId="1" applyFont="1" applyFill="1" applyBorder="1" applyAlignment="1" applyProtection="1">
      <alignment horizontal="center" vertical="center" wrapText="1"/>
    </xf>
    <xf numFmtId="0" fontId="7" fillId="0" borderId="49" xfId="1" applyFont="1" applyFill="1" applyBorder="1" applyAlignment="1" applyProtection="1">
      <alignment horizontal="center" vertical="center" wrapText="1"/>
    </xf>
    <xf numFmtId="0" fontId="7" fillId="0" borderId="45" xfId="1" applyFont="1" applyFill="1" applyBorder="1" applyAlignment="1" applyProtection="1">
      <alignment horizontal="center" vertical="center" wrapText="1"/>
    </xf>
    <xf numFmtId="0" fontId="7" fillId="0" borderId="75" xfId="1" applyFont="1" applyFill="1" applyBorder="1" applyAlignment="1" applyProtection="1">
      <alignment horizontal="center" vertical="center" wrapText="1"/>
    </xf>
    <xf numFmtId="0" fontId="7" fillId="2" borderId="30" xfId="1" applyFont="1" applyFill="1" applyBorder="1" applyAlignment="1" applyProtection="1">
      <alignment horizontal="center" vertical="center" wrapText="1"/>
    </xf>
    <xf numFmtId="0" fontId="21" fillId="0" borderId="4" xfId="1" applyFont="1" applyFill="1" applyBorder="1" applyAlignment="1" applyProtection="1">
      <alignment horizontal="center" vertical="center" wrapText="1"/>
    </xf>
    <xf numFmtId="0" fontId="21" fillId="2" borderId="4" xfId="1" applyFont="1" applyFill="1" applyBorder="1" applyAlignment="1" applyProtection="1">
      <alignment horizontal="center" vertical="center" wrapText="1"/>
    </xf>
    <xf numFmtId="0" fontId="21" fillId="2" borderId="56" xfId="1" applyFont="1" applyFill="1" applyBorder="1" applyAlignment="1" applyProtection="1">
      <alignment horizontal="center" vertical="center" wrapText="1"/>
    </xf>
    <xf numFmtId="0" fontId="21" fillId="0" borderId="53" xfId="1" applyFont="1" applyFill="1" applyBorder="1" applyAlignment="1" applyProtection="1">
      <alignment horizontal="center" vertical="center" wrapText="1"/>
    </xf>
    <xf numFmtId="0" fontId="41" fillId="0" borderId="56" xfId="1" applyFont="1" applyFill="1" applyBorder="1" applyAlignment="1" applyProtection="1">
      <alignment horizontal="center" vertical="center" wrapText="1"/>
    </xf>
    <xf numFmtId="0" fontId="21" fillId="0" borderId="14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 applyProtection="1">
      <alignment horizontal="center" vertical="center" wrapText="1"/>
    </xf>
    <xf numFmtId="0" fontId="21" fillId="0" borderId="6" xfId="1" applyFont="1" applyFill="1" applyBorder="1" applyAlignment="1" applyProtection="1">
      <alignment horizontal="center" vertical="center" wrapText="1"/>
    </xf>
    <xf numFmtId="0" fontId="21" fillId="2" borderId="8" xfId="1" applyFont="1" applyFill="1" applyBorder="1" applyAlignment="1" applyProtection="1">
      <alignment horizontal="center" vertical="center" wrapText="1"/>
    </xf>
    <xf numFmtId="0" fontId="21" fillId="2" borderId="29" xfId="1" applyFont="1" applyFill="1" applyBorder="1" applyAlignment="1" applyProtection="1">
      <alignment horizontal="center" vertical="center" wrapText="1"/>
    </xf>
    <xf numFmtId="0" fontId="7" fillId="2" borderId="55" xfId="1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7" fillId="2" borderId="56" xfId="1" applyFont="1" applyFill="1" applyBorder="1" applyAlignment="1" applyProtection="1">
      <alignment horizontal="center" vertical="center" wrapText="1"/>
    </xf>
    <xf numFmtId="0" fontId="7" fillId="0" borderId="53" xfId="1" applyFont="1" applyFill="1" applyBorder="1" applyAlignment="1" applyProtection="1">
      <alignment horizontal="center" vertical="center" wrapText="1"/>
    </xf>
    <xf numFmtId="0" fontId="7" fillId="0" borderId="55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6" xfId="1" applyFont="1" applyFill="1" applyBorder="1" applyAlignment="1" applyProtection="1">
      <alignment horizontal="center" vertical="center" wrapText="1"/>
    </xf>
    <xf numFmtId="0" fontId="22" fillId="0" borderId="14" xfId="1" applyFont="1" applyFill="1" applyBorder="1" applyAlignment="1" applyProtection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</xf>
    <xf numFmtId="0" fontId="7" fillId="0" borderId="23" xfId="1" applyFont="1" applyFill="1" applyBorder="1" applyAlignment="1" applyProtection="1">
      <alignment horizontal="center" vertical="center" wrapText="1"/>
    </xf>
    <xf numFmtId="2" fontId="7" fillId="2" borderId="56" xfId="1" applyNumberFormat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1" fontId="7" fillId="2" borderId="44" xfId="1" applyNumberFormat="1" applyFont="1" applyFill="1" applyBorder="1" applyAlignment="1">
      <alignment horizontal="center"/>
    </xf>
    <xf numFmtId="1" fontId="7" fillId="2" borderId="38" xfId="1" applyNumberFormat="1" applyFont="1" applyFill="1" applyBorder="1" applyAlignment="1">
      <alignment horizontal="center"/>
    </xf>
    <xf numFmtId="0" fontId="7" fillId="0" borderId="68" xfId="1" applyFont="1" applyFill="1" applyBorder="1" applyAlignment="1">
      <alignment horizontal="center"/>
    </xf>
    <xf numFmtId="0" fontId="7" fillId="2" borderId="46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1" fontId="7" fillId="0" borderId="46" xfId="1" applyNumberFormat="1" applyFont="1" applyFill="1" applyBorder="1" applyAlignment="1">
      <alignment horizontal="center"/>
    </xf>
    <xf numFmtId="1" fontId="7" fillId="0" borderId="44" xfId="1" applyNumberFormat="1" applyFont="1" applyFill="1" applyBorder="1" applyAlignment="1">
      <alignment horizontal="center"/>
    </xf>
    <xf numFmtId="1" fontId="7" fillId="0" borderId="68" xfId="1" applyNumberFormat="1" applyFont="1" applyFill="1" applyBorder="1" applyAlignment="1">
      <alignment horizontal="center"/>
    </xf>
    <xf numFmtId="1" fontId="7" fillId="0" borderId="38" xfId="1" applyNumberFormat="1" applyFont="1" applyFill="1" applyBorder="1" applyAlignment="1">
      <alignment horizontal="center"/>
    </xf>
    <xf numFmtId="1" fontId="7" fillId="2" borderId="49" xfId="1" applyNumberFormat="1" applyFont="1" applyFill="1" applyBorder="1" applyAlignment="1">
      <alignment horizontal="center"/>
    </xf>
    <xf numFmtId="0" fontId="7" fillId="2" borderId="75" xfId="1" applyFont="1" applyFill="1" applyBorder="1" applyAlignment="1">
      <alignment horizontal="center"/>
    </xf>
    <xf numFmtId="0" fontId="7" fillId="2" borderId="38" xfId="1" applyFont="1" applyFill="1" applyBorder="1" applyAlignment="1">
      <alignment horizontal="center"/>
    </xf>
    <xf numFmtId="1" fontId="7" fillId="0" borderId="45" xfId="1" applyNumberFormat="1" applyFont="1" applyFill="1" applyBorder="1" applyAlignment="1">
      <alignment horizontal="center"/>
    </xf>
    <xf numFmtId="0" fontId="7" fillId="0" borderId="49" xfId="1" applyFont="1" applyFill="1" applyBorder="1" applyAlignment="1">
      <alignment horizontal="center"/>
    </xf>
    <xf numFmtId="1" fontId="7" fillId="0" borderId="75" xfId="1" applyNumberFormat="1" applyFont="1" applyFill="1" applyBorder="1" applyAlignment="1">
      <alignment horizontal="center"/>
    </xf>
    <xf numFmtId="1" fontId="7" fillId="0" borderId="49" xfId="1" applyNumberFormat="1" applyFont="1" applyFill="1" applyBorder="1" applyAlignment="1">
      <alignment horizontal="center"/>
    </xf>
    <xf numFmtId="1" fontId="7" fillId="2" borderId="38" xfId="1" applyNumberFormat="1" applyFont="1" applyFill="1" applyBorder="1" applyAlignment="1">
      <alignment horizontal="center" vertical="center"/>
    </xf>
    <xf numFmtId="1" fontId="7" fillId="2" borderId="30" xfId="1" applyNumberFormat="1" applyFont="1" applyFill="1" applyBorder="1" applyAlignment="1">
      <alignment horizontal="center"/>
    </xf>
    <xf numFmtId="1" fontId="7" fillId="2" borderId="63" xfId="1" applyNumberFormat="1" applyFont="1" applyFill="1" applyBorder="1" applyAlignment="1">
      <alignment horizontal="center"/>
    </xf>
    <xf numFmtId="1" fontId="7" fillId="2" borderId="34" xfId="1" applyNumberFormat="1" applyFont="1" applyFill="1" applyBorder="1" applyAlignment="1">
      <alignment horizontal="center"/>
    </xf>
    <xf numFmtId="0" fontId="7" fillId="0" borderId="70" xfId="1" applyFont="1" applyFill="1" applyBorder="1" applyAlignment="1">
      <alignment horizontal="center"/>
    </xf>
    <xf numFmtId="0" fontId="7" fillId="2" borderId="48" xfId="1" applyFont="1" applyFill="1" applyBorder="1" applyAlignment="1">
      <alignment horizontal="center"/>
    </xf>
    <xf numFmtId="1" fontId="7" fillId="2" borderId="48" xfId="1" applyNumberFormat="1" applyFont="1" applyFill="1" applyBorder="1" applyAlignment="1">
      <alignment horizontal="center"/>
    </xf>
    <xf numFmtId="0" fontId="7" fillId="0" borderId="50" xfId="1" applyFont="1" applyFill="1" applyBorder="1" applyAlignment="1">
      <alignment horizontal="center"/>
    </xf>
    <xf numFmtId="1" fontId="7" fillId="0" borderId="48" xfId="1" applyNumberFormat="1" applyFont="1" applyFill="1" applyBorder="1" applyAlignment="1">
      <alignment horizontal="center"/>
    </xf>
    <xf numFmtId="1" fontId="7" fillId="0" borderId="63" xfId="1" applyNumberFormat="1" applyFont="1" applyFill="1" applyBorder="1" applyAlignment="1">
      <alignment horizontal="center"/>
    </xf>
    <xf numFmtId="1" fontId="7" fillId="0" borderId="70" xfId="1" applyNumberFormat="1" applyFont="1" applyFill="1" applyBorder="1" applyAlignment="1">
      <alignment horizontal="center"/>
    </xf>
    <xf numFmtId="1" fontId="7" fillId="0" borderId="34" xfId="1" applyNumberFormat="1" applyFont="1" applyFill="1" applyBorder="1" applyAlignment="1">
      <alignment horizontal="center"/>
    </xf>
    <xf numFmtId="0" fontId="7" fillId="0" borderId="48" xfId="1" applyFont="1" applyFill="1" applyBorder="1" applyAlignment="1">
      <alignment horizontal="center"/>
    </xf>
    <xf numFmtId="1" fontId="7" fillId="2" borderId="70" xfId="1" applyNumberFormat="1" applyFont="1" applyFill="1" applyBorder="1" applyAlignment="1">
      <alignment horizontal="center"/>
    </xf>
    <xf numFmtId="1" fontId="7" fillId="2" borderId="8" xfId="1" applyNumberFormat="1" applyFont="1" applyFill="1" applyBorder="1" applyAlignment="1">
      <alignment horizontal="center"/>
    </xf>
    <xf numFmtId="0" fontId="7" fillId="2" borderId="20" xfId="1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/>
    </xf>
    <xf numFmtId="1" fontId="7" fillId="0" borderId="71" xfId="1" applyNumberFormat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1" fontId="7" fillId="0" borderId="20" xfId="1" applyNumberFormat="1" applyFont="1" applyFill="1" applyBorder="1" applyAlignment="1">
      <alignment horizontal="center"/>
    </xf>
    <xf numFmtId="1" fontId="7" fillId="0" borderId="8" xfId="1" applyNumberFormat="1" applyFont="1" applyFill="1" applyBorder="1" applyAlignment="1">
      <alignment horizontal="center"/>
    </xf>
    <xf numFmtId="1" fontId="50" fillId="2" borderId="48" xfId="1" applyNumberFormat="1" applyFont="1" applyFill="1" applyBorder="1" applyAlignment="1">
      <alignment horizontal="center"/>
    </xf>
    <xf numFmtId="1" fontId="7" fillId="2" borderId="34" xfId="1" applyNumberFormat="1" applyFont="1" applyFill="1" applyBorder="1" applyAlignment="1">
      <alignment horizontal="center" vertical="center"/>
    </xf>
    <xf numFmtId="1" fontId="7" fillId="0" borderId="71" xfId="1" applyNumberFormat="1" applyFont="1" applyBorder="1" applyAlignment="1">
      <alignment horizontal="center"/>
    </xf>
    <xf numFmtId="1" fontId="7" fillId="2" borderId="29" xfId="1" applyNumberFormat="1" applyFont="1" applyFill="1" applyBorder="1" applyAlignment="1" applyProtection="1">
      <alignment horizontal="center"/>
    </xf>
    <xf numFmtId="1" fontId="7" fillId="0" borderId="17" xfId="1" applyNumberFormat="1" applyFont="1" applyFill="1" applyBorder="1" applyAlignment="1">
      <alignment horizontal="center"/>
    </xf>
    <xf numFmtId="0" fontId="7" fillId="2" borderId="55" xfId="1" applyFont="1" applyFill="1" applyBorder="1" applyAlignment="1">
      <alignment horizontal="center" vertical="center" wrapText="1"/>
    </xf>
    <xf numFmtId="0" fontId="7" fillId="2" borderId="56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 wrapText="1"/>
    </xf>
    <xf numFmtId="0" fontId="7" fillId="0" borderId="55" xfId="1" applyFont="1" applyFill="1" applyBorder="1" applyAlignment="1">
      <alignment horizontal="center" vertical="center" wrapText="1"/>
    </xf>
    <xf numFmtId="0" fontId="7" fillId="0" borderId="56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50" fillId="2" borderId="14" xfId="1" applyFont="1" applyFill="1" applyBorder="1" applyAlignment="1">
      <alignment horizontal="center" vertical="center" wrapText="1"/>
    </xf>
    <xf numFmtId="49" fontId="7" fillId="2" borderId="48" xfId="2" applyNumberFormat="1" applyFont="1" applyFill="1" applyBorder="1" applyAlignment="1">
      <alignment horizontal="center" vertical="center"/>
    </xf>
    <xf numFmtId="49" fontId="7" fillId="2" borderId="70" xfId="2" applyNumberFormat="1" applyFont="1" applyFill="1" applyBorder="1" applyAlignment="1">
      <alignment horizontal="center" vertical="center"/>
    </xf>
    <xf numFmtId="2" fontId="7" fillId="2" borderId="48" xfId="1" applyNumberFormat="1" applyFont="1" applyFill="1" applyBorder="1" applyAlignment="1">
      <alignment horizontal="center"/>
    </xf>
    <xf numFmtId="49" fontId="7" fillId="2" borderId="34" xfId="2" applyNumberFormat="1" applyFont="1" applyFill="1" applyBorder="1" applyAlignment="1">
      <alignment horizontal="center" vertical="center"/>
    </xf>
    <xf numFmtId="2" fontId="7" fillId="0" borderId="50" xfId="1" applyNumberFormat="1" applyFont="1" applyFill="1" applyBorder="1" applyAlignment="1">
      <alignment horizontal="center"/>
    </xf>
    <xf numFmtId="49" fontId="7" fillId="0" borderId="48" xfId="1" applyNumberFormat="1" applyFont="1" applyFill="1" applyBorder="1" applyAlignment="1">
      <alignment horizontal="center"/>
    </xf>
    <xf numFmtId="49" fontId="7" fillId="0" borderId="48" xfId="2" applyNumberFormat="1" applyFont="1" applyBorder="1" applyAlignment="1">
      <alignment horizontal="center" vertical="center"/>
    </xf>
    <xf numFmtId="49" fontId="7" fillId="0" borderId="34" xfId="2" applyNumberFormat="1" applyFont="1" applyBorder="1" applyAlignment="1">
      <alignment horizontal="center" vertical="center"/>
    </xf>
    <xf numFmtId="2" fontId="7" fillId="0" borderId="48" xfId="1" applyNumberFormat="1" applyFont="1" applyFill="1" applyBorder="1" applyAlignment="1">
      <alignment horizontal="center"/>
    </xf>
    <xf numFmtId="2" fontId="7" fillId="2" borderId="9" xfId="1" applyNumberFormat="1" applyFont="1" applyFill="1" applyBorder="1" applyAlignment="1">
      <alignment horizontal="center"/>
    </xf>
    <xf numFmtId="49" fontId="7" fillId="0" borderId="70" xfId="2" applyNumberFormat="1" applyFont="1" applyBorder="1" applyAlignment="1">
      <alignment horizontal="center" vertical="center"/>
    </xf>
    <xf numFmtId="49" fontId="7" fillId="2" borderId="29" xfId="2" applyNumberFormat="1" applyFont="1" applyFill="1" applyBorder="1" applyAlignment="1">
      <alignment horizontal="center" vertical="center"/>
    </xf>
    <xf numFmtId="1" fontId="7" fillId="2" borderId="29" xfId="1" applyNumberFormat="1" applyFont="1" applyFill="1" applyBorder="1" applyAlignment="1">
      <alignment horizontal="center"/>
    </xf>
    <xf numFmtId="49" fontId="7" fillId="2" borderId="49" xfId="1" applyNumberFormat="1" applyFont="1" applyFill="1" applyBorder="1" applyAlignment="1">
      <alignment horizontal="center" vertical="center"/>
    </xf>
    <xf numFmtId="49" fontId="7" fillId="2" borderId="74" xfId="1" applyNumberFormat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center" vertical="center"/>
    </xf>
    <xf numFmtId="49" fontId="7" fillId="2" borderId="49" xfId="1" applyNumberFormat="1" applyFont="1" applyFill="1" applyBorder="1" applyAlignment="1">
      <alignment horizontal="center"/>
    </xf>
    <xf numFmtId="49" fontId="7" fillId="2" borderId="3" xfId="1" applyNumberFormat="1" applyFont="1" applyFill="1" applyBorder="1" applyAlignment="1">
      <alignment horizontal="center"/>
    </xf>
    <xf numFmtId="49" fontId="7" fillId="2" borderId="19" xfId="1" applyNumberFormat="1" applyFont="1" applyFill="1" applyBorder="1" applyAlignment="1">
      <alignment horizontal="center"/>
    </xf>
    <xf numFmtId="49" fontId="7" fillId="2" borderId="52" xfId="1" applyNumberFormat="1" applyFont="1" applyFill="1" applyBorder="1" applyAlignment="1">
      <alignment horizontal="center" vertical="center"/>
    </xf>
    <xf numFmtId="49" fontId="7" fillId="2" borderId="52" xfId="1" applyNumberFormat="1" applyFont="1" applyFill="1" applyBorder="1" applyAlignment="1">
      <alignment horizontal="center"/>
    </xf>
    <xf numFmtId="49" fontId="7" fillId="0" borderId="19" xfId="1" applyNumberFormat="1" applyFont="1" applyFill="1" applyBorder="1" applyAlignment="1">
      <alignment horizontal="center"/>
    </xf>
    <xf numFmtId="49" fontId="7" fillId="0" borderId="49" xfId="1" applyNumberFormat="1" applyFont="1" applyFill="1" applyBorder="1" applyAlignment="1">
      <alignment horizontal="center"/>
    </xf>
    <xf numFmtId="49" fontId="7" fillId="0" borderId="49" xfId="1" applyNumberFormat="1" applyFont="1" applyBorder="1" applyAlignment="1">
      <alignment horizontal="center" vertical="center"/>
    </xf>
    <xf numFmtId="49" fontId="7" fillId="0" borderId="74" xfId="1" applyNumberFormat="1" applyFont="1" applyFill="1" applyBorder="1" applyAlignment="1">
      <alignment horizontal="center"/>
    </xf>
    <xf numFmtId="49" fontId="7" fillId="0" borderId="3" xfId="1" applyNumberFormat="1" applyFont="1" applyFill="1" applyBorder="1" applyAlignment="1">
      <alignment horizontal="center"/>
    </xf>
    <xf numFmtId="49" fontId="7" fillId="0" borderId="52" xfId="1" applyNumberFormat="1" applyFont="1" applyBorder="1" applyAlignment="1">
      <alignment horizontal="center" vertical="center"/>
    </xf>
    <xf numFmtId="49" fontId="7" fillId="2" borderId="19" xfId="1" applyNumberFormat="1" applyFont="1" applyFill="1" applyBorder="1" applyAlignment="1">
      <alignment horizontal="center" vertical="center"/>
    </xf>
    <xf numFmtId="49" fontId="7" fillId="0" borderId="68" xfId="1" applyNumberFormat="1" applyFont="1" applyBorder="1" applyAlignment="1">
      <alignment horizontal="center" vertical="center"/>
    </xf>
    <xf numFmtId="49" fontId="7" fillId="0" borderId="75" xfId="1" applyNumberFormat="1" applyFont="1" applyBorder="1" applyAlignment="1">
      <alignment horizontal="center" vertical="center"/>
    </xf>
    <xf numFmtId="49" fontId="7" fillId="0" borderId="11" xfId="1" applyNumberFormat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center"/>
    </xf>
    <xf numFmtId="49" fontId="7" fillId="0" borderId="44" xfId="1" applyNumberFormat="1" applyFont="1" applyFill="1" applyBorder="1" applyAlignment="1">
      <alignment horizontal="center"/>
    </xf>
    <xf numFmtId="49" fontId="7" fillId="0" borderId="3" xfId="1" applyNumberFormat="1" applyFont="1" applyBorder="1" applyAlignment="1">
      <alignment horizontal="center" vertical="center"/>
    </xf>
    <xf numFmtId="0" fontId="7" fillId="2" borderId="9" xfId="1" applyFont="1" applyFill="1" applyBorder="1" applyAlignment="1" applyProtection="1">
      <alignment horizontal="center" vertical="center" wrapText="1"/>
    </xf>
    <xf numFmtId="0" fontId="7" fillId="2" borderId="5" xfId="1" applyFont="1" applyFill="1" applyBorder="1" applyAlignment="1" applyProtection="1">
      <alignment horizontal="center" vertical="center" wrapText="1"/>
    </xf>
    <xf numFmtId="0" fontId="7" fillId="2" borderId="7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2" borderId="46" xfId="1" applyFont="1" applyFill="1" applyBorder="1" applyAlignment="1" applyProtection="1">
      <alignment horizontal="center"/>
    </xf>
    <xf numFmtId="0" fontId="7" fillId="2" borderId="44" xfId="1" applyFont="1" applyFill="1" applyBorder="1" applyAlignment="1" applyProtection="1">
      <alignment horizontal="center"/>
    </xf>
    <xf numFmtId="0" fontId="7" fillId="2" borderId="68" xfId="1" applyFont="1" applyFill="1" applyBorder="1" applyAlignment="1" applyProtection="1">
      <alignment horizontal="center"/>
    </xf>
    <xf numFmtId="0" fontId="7" fillId="2" borderId="38" xfId="1" applyFont="1" applyFill="1" applyBorder="1" applyAlignment="1" applyProtection="1">
      <alignment horizontal="center"/>
    </xf>
    <xf numFmtId="0" fontId="7" fillId="0" borderId="46" xfId="1" applyFont="1" applyFill="1" applyBorder="1" applyAlignment="1" applyProtection="1">
      <alignment horizontal="center"/>
    </xf>
    <xf numFmtId="0" fontId="7" fillId="0" borderId="44" xfId="1" applyFont="1" applyFill="1" applyBorder="1" applyAlignment="1" applyProtection="1">
      <alignment horizontal="center"/>
    </xf>
    <xf numFmtId="0" fontId="7" fillId="0" borderId="68" xfId="1" applyFont="1" applyFill="1" applyBorder="1" applyAlignment="1" applyProtection="1">
      <alignment horizontal="center"/>
    </xf>
    <xf numFmtId="0" fontId="7" fillId="0" borderId="38" xfId="1" applyFont="1" applyFill="1" applyBorder="1" applyAlignment="1" applyProtection="1">
      <alignment horizontal="center"/>
    </xf>
    <xf numFmtId="0" fontId="7" fillId="2" borderId="49" xfId="1" applyFont="1" applyFill="1" applyBorder="1" applyAlignment="1" applyProtection="1">
      <alignment horizontal="center"/>
    </xf>
    <xf numFmtId="0" fontId="7" fillId="0" borderId="49" xfId="1" applyFont="1" applyFill="1" applyBorder="1" applyAlignment="1" applyProtection="1">
      <alignment horizontal="center"/>
    </xf>
    <xf numFmtId="0" fontId="7" fillId="0" borderId="75" xfId="1" applyFont="1" applyFill="1" applyBorder="1" applyAlignment="1" applyProtection="1">
      <alignment horizontal="center"/>
    </xf>
    <xf numFmtId="0" fontId="7" fillId="2" borderId="38" xfId="1" applyFont="1" applyFill="1" applyBorder="1" applyAlignment="1" applyProtection="1">
      <alignment horizontal="center" vertical="center"/>
    </xf>
    <xf numFmtId="0" fontId="21" fillId="0" borderId="63" xfId="1" applyFont="1" applyFill="1" applyBorder="1" applyAlignment="1" applyProtection="1">
      <alignment horizontal="center" vertical="center" wrapText="1"/>
    </xf>
    <xf numFmtId="0" fontId="49" fillId="0" borderId="70" xfId="1" applyFont="1" applyFill="1" applyBorder="1" applyAlignment="1" applyProtection="1">
      <alignment horizontal="center" vertical="center" wrapText="1"/>
    </xf>
    <xf numFmtId="0" fontId="21" fillId="0" borderId="34" xfId="1" applyFont="1" applyFill="1" applyBorder="1" applyAlignment="1" applyProtection="1">
      <alignment horizontal="center" vertical="center" wrapText="1"/>
    </xf>
    <xf numFmtId="0" fontId="21" fillId="0" borderId="70" xfId="1" applyFont="1" applyFill="1" applyBorder="1" applyAlignment="1" applyProtection="1">
      <alignment horizontal="center" vertical="center" wrapText="1"/>
    </xf>
    <xf numFmtId="0" fontId="21" fillId="2" borderId="63" xfId="1" applyFont="1" applyFill="1" applyBorder="1" applyAlignment="1" applyProtection="1">
      <alignment horizontal="center" vertical="center" wrapText="1"/>
    </xf>
    <xf numFmtId="0" fontId="21" fillId="0" borderId="20" xfId="1" applyFont="1" applyFill="1" applyBorder="1" applyAlignment="1" applyProtection="1">
      <alignment horizontal="center" vertical="center" wrapText="1"/>
    </xf>
    <xf numFmtId="0" fontId="21" fillId="2" borderId="70" xfId="1" applyFont="1" applyFill="1" applyBorder="1" applyAlignment="1" applyProtection="1">
      <alignment horizontal="center" vertical="center" wrapText="1"/>
    </xf>
    <xf numFmtId="0" fontId="21" fillId="2" borderId="34" xfId="1" applyFont="1" applyFill="1" applyBorder="1" applyAlignment="1" applyProtection="1">
      <alignment horizontal="center" vertical="center" wrapText="1"/>
    </xf>
    <xf numFmtId="0" fontId="41" fillId="0" borderId="48" xfId="1" applyFont="1" applyFill="1" applyBorder="1" applyAlignment="1" applyProtection="1">
      <alignment horizontal="center" vertical="center" wrapText="1"/>
    </xf>
    <xf numFmtId="0" fontId="21" fillId="0" borderId="71" xfId="1" applyFont="1" applyFill="1" applyBorder="1" applyAlignment="1" applyProtection="1">
      <alignment horizontal="center" vertical="center" wrapText="1"/>
    </xf>
    <xf numFmtId="0" fontId="21" fillId="0" borderId="51" xfId="1" applyFont="1" applyFill="1" applyBorder="1" applyAlignment="1" applyProtection="1">
      <alignment horizontal="center" vertical="center" wrapText="1"/>
    </xf>
    <xf numFmtId="1" fontId="21" fillId="0" borderId="34" xfId="1" applyNumberFormat="1" applyFont="1" applyFill="1" applyBorder="1" applyAlignment="1" applyProtection="1">
      <alignment horizontal="center" vertical="center" wrapText="1"/>
    </xf>
    <xf numFmtId="1" fontId="21" fillId="0" borderId="48" xfId="1" applyNumberFormat="1" applyFont="1" applyFill="1" applyBorder="1" applyAlignment="1" applyProtection="1">
      <alignment horizontal="center" vertical="center" wrapText="1"/>
    </xf>
    <xf numFmtId="1" fontId="21" fillId="0" borderId="70" xfId="1" applyNumberFormat="1" applyFont="1" applyFill="1" applyBorder="1" applyAlignment="1" applyProtection="1">
      <alignment horizontal="center" vertical="center" wrapText="1"/>
    </xf>
    <xf numFmtId="0" fontId="7" fillId="2" borderId="48" xfId="1" applyFont="1" applyFill="1" applyBorder="1" applyAlignment="1">
      <alignment horizontal="center" vertical="center" wrapText="1"/>
    </xf>
    <xf numFmtId="0" fontId="7" fillId="2" borderId="63" xfId="1" applyFont="1" applyFill="1" applyBorder="1" applyAlignment="1">
      <alignment horizontal="center" vertical="center" wrapText="1"/>
    </xf>
    <xf numFmtId="0" fontId="7" fillId="2" borderId="70" xfId="1" applyFont="1" applyFill="1" applyBorder="1" applyAlignment="1">
      <alignment horizontal="center" vertical="center" wrapText="1"/>
    </xf>
    <xf numFmtId="0" fontId="7" fillId="2" borderId="48" xfId="1" applyFont="1" applyFill="1" applyBorder="1" applyAlignment="1" applyProtection="1">
      <alignment horizontal="center" vertical="center" wrapText="1"/>
    </xf>
    <xf numFmtId="0" fontId="7" fillId="0" borderId="70" xfId="1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horizontal="center" vertical="center" wrapText="1"/>
    </xf>
    <xf numFmtId="0" fontId="7" fillId="0" borderId="48" xfId="1" applyFont="1" applyFill="1" applyBorder="1" applyAlignment="1">
      <alignment horizontal="center" vertical="center" wrapText="1"/>
    </xf>
    <xf numFmtId="0" fontId="7" fillId="0" borderId="63" xfId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 wrapText="1"/>
    </xf>
    <xf numFmtId="0" fontId="7" fillId="0" borderId="48" xfId="1" quotePrefix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34" xfId="1" applyFont="1" applyFill="1" applyBorder="1" applyAlignment="1" applyProtection="1">
      <alignment horizontal="center" vertical="center" wrapText="1"/>
    </xf>
    <xf numFmtId="0" fontId="22" fillId="2" borderId="71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7" fillId="2" borderId="34" xfId="1" quotePrefix="1" applyFont="1" applyFill="1" applyBorder="1" applyAlignment="1">
      <alignment horizontal="center" vertical="center" wrapText="1"/>
    </xf>
    <xf numFmtId="0" fontId="7" fillId="0" borderId="48" xfId="1" applyFont="1" applyFill="1" applyBorder="1" applyAlignment="1" applyProtection="1">
      <alignment horizontal="center" vertical="center" wrapText="1"/>
    </xf>
    <xf numFmtId="0" fontId="7" fillId="0" borderId="71" xfId="1" applyFont="1" applyFill="1" applyBorder="1" applyAlignment="1">
      <alignment horizontal="center" vertical="center" wrapText="1"/>
    </xf>
    <xf numFmtId="1" fontId="7" fillId="2" borderId="71" xfId="1" applyNumberFormat="1" applyFont="1" applyFill="1" applyBorder="1" applyAlignment="1">
      <alignment horizontal="center"/>
    </xf>
    <xf numFmtId="1" fontId="7" fillId="2" borderId="5" xfId="1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>
      <alignment horizontal="center"/>
    </xf>
    <xf numFmtId="14" fontId="21" fillId="0" borderId="69" xfId="1" applyNumberFormat="1" applyFont="1" applyFill="1" applyBorder="1" applyAlignment="1">
      <alignment horizontal="center"/>
    </xf>
    <xf numFmtId="0" fontId="21" fillId="0" borderId="65" xfId="1" applyFont="1" applyFill="1" applyBorder="1" applyAlignment="1">
      <alignment horizontal="center"/>
    </xf>
    <xf numFmtId="0" fontId="21" fillId="0" borderId="67" xfId="1" applyNumberFormat="1" applyFont="1" applyFill="1" applyBorder="1" applyAlignment="1">
      <alignment horizontal="center" vertical="center"/>
    </xf>
    <xf numFmtId="0" fontId="21" fillId="0" borderId="5" xfId="1" applyFont="1" applyFill="1" applyBorder="1" applyAlignment="1" applyProtection="1">
      <alignment horizontal="center" vertical="top" wrapText="1"/>
    </xf>
    <xf numFmtId="0" fontId="21" fillId="0" borderId="9" xfId="1" applyFont="1" applyFill="1" applyBorder="1" applyAlignment="1">
      <alignment vertical="center"/>
    </xf>
    <xf numFmtId="49" fontId="21" fillId="0" borderId="49" xfId="1" applyNumberFormat="1" applyFont="1" applyFill="1" applyBorder="1" applyAlignment="1">
      <alignment vertical="center"/>
    </xf>
    <xf numFmtId="2" fontId="7" fillId="0" borderId="0" xfId="1" applyNumberFormat="1" applyFont="1" applyFill="1" applyAlignment="1">
      <alignment horizontal="center" vertical="center" wrapText="1"/>
    </xf>
    <xf numFmtId="14" fontId="7" fillId="0" borderId="73" xfId="1" applyNumberFormat="1" applyFont="1" applyFill="1" applyBorder="1" applyAlignment="1">
      <alignment horizontal="center"/>
    </xf>
    <xf numFmtId="0" fontId="7" fillId="0" borderId="66" xfId="1" applyFont="1" applyFill="1" applyBorder="1" applyAlignment="1">
      <alignment horizontal="center"/>
    </xf>
    <xf numFmtId="0" fontId="7" fillId="0" borderId="10" xfId="1" applyNumberFormat="1" applyFont="1" applyFill="1" applyBorder="1" applyAlignment="1">
      <alignment horizontal="center" vertical="center"/>
    </xf>
    <xf numFmtId="0" fontId="21" fillId="2" borderId="11" xfId="1" applyFont="1" applyFill="1" applyBorder="1" applyAlignment="1">
      <alignment horizontal="center"/>
    </xf>
    <xf numFmtId="0" fontId="7" fillId="0" borderId="12" xfId="1" applyFont="1" applyFill="1" applyBorder="1" applyAlignment="1" applyProtection="1">
      <alignment horizontal="center" vertical="top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1" fontId="7" fillId="0" borderId="19" xfId="2" applyNumberFormat="1" applyFont="1" applyFill="1" applyBorder="1" applyAlignment="1">
      <alignment horizontal="center" vertical="center"/>
    </xf>
    <xf numFmtId="2" fontId="7" fillId="0" borderId="1" xfId="2" applyNumberFormat="1" applyFont="1" applyFill="1" applyBorder="1" applyAlignment="1">
      <alignment horizontal="center" vertical="center"/>
    </xf>
    <xf numFmtId="49" fontId="7" fillId="0" borderId="12" xfId="2" applyNumberFormat="1" applyFont="1" applyFill="1" applyBorder="1" applyAlignment="1">
      <alignment horizontal="center" vertical="center" wrapText="1"/>
    </xf>
    <xf numFmtId="2" fontId="7" fillId="0" borderId="8" xfId="2" applyNumberFormat="1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49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" fontId="7" fillId="0" borderId="14" xfId="2" applyNumberFormat="1" applyFont="1" applyFill="1" applyBorder="1" applyAlignment="1">
      <alignment horizontal="center" vertical="center"/>
    </xf>
    <xf numFmtId="2" fontId="7" fillId="0" borderId="1" xfId="2" applyNumberFormat="1" applyFont="1" applyFill="1" applyBorder="1" applyAlignment="1">
      <alignment horizontal="center" vertical="center" wrapText="1"/>
    </xf>
    <xf numFmtId="49" fontId="7" fillId="0" borderId="14" xfId="2" applyNumberFormat="1" applyFont="1" applyFill="1" applyBorder="1" applyAlignment="1">
      <alignment horizontal="center" vertical="center" wrapText="1"/>
    </xf>
    <xf numFmtId="14" fontId="7" fillId="5" borderId="71" xfId="1" applyNumberFormat="1" applyFont="1" applyFill="1" applyBorder="1" applyAlignment="1">
      <alignment horizontal="center"/>
    </xf>
    <xf numFmtId="0" fontId="7" fillId="5" borderId="19" xfId="1" applyNumberFormat="1" applyFont="1" applyFill="1" applyBorder="1" applyAlignment="1">
      <alignment horizontal="center" vertical="center"/>
    </xf>
    <xf numFmtId="2" fontId="7" fillId="2" borderId="29" xfId="1" applyNumberFormat="1" applyFont="1" applyFill="1" applyBorder="1" applyAlignment="1">
      <alignment horizontal="center"/>
    </xf>
    <xf numFmtId="2" fontId="7" fillId="2" borderId="41" xfId="1" applyNumberFormat="1" applyFont="1" applyFill="1" applyBorder="1" applyAlignment="1">
      <alignment horizontal="center"/>
    </xf>
    <xf numFmtId="1" fontId="7" fillId="0" borderId="46" xfId="1" applyNumberFormat="1" applyFont="1" applyFill="1" applyBorder="1" applyAlignment="1" applyProtection="1">
      <alignment horizontal="center" vertical="center" wrapText="1"/>
    </xf>
    <xf numFmtId="2" fontId="7" fillId="0" borderId="14" xfId="1" applyNumberFormat="1" applyFont="1" applyFill="1" applyBorder="1" applyAlignment="1">
      <alignment horizontal="center" vertical="center" wrapText="1"/>
    </xf>
    <xf numFmtId="2" fontId="7" fillId="0" borderId="0" xfId="1" applyNumberFormat="1" applyFont="1" applyFill="1" applyBorder="1" applyAlignment="1">
      <alignment horizontal="center" vertical="center" wrapText="1"/>
    </xf>
    <xf numFmtId="14" fontId="7" fillId="5" borderId="70" xfId="1" applyNumberFormat="1" applyFont="1" applyFill="1" applyBorder="1" applyAlignment="1">
      <alignment horizontal="center"/>
    </xf>
    <xf numFmtId="164" fontId="7" fillId="5" borderId="65" xfId="1" applyNumberFormat="1" applyFont="1" applyFill="1" applyBorder="1" applyAlignment="1">
      <alignment horizontal="center"/>
    </xf>
    <xf numFmtId="0" fontId="7" fillId="5" borderId="3" xfId="1" applyNumberFormat="1" applyFont="1" applyFill="1" applyBorder="1" applyAlignment="1">
      <alignment horizontal="center" vertical="center"/>
    </xf>
    <xf numFmtId="2" fontId="7" fillId="2" borderId="60" xfId="1" applyNumberFormat="1" applyFont="1" applyFill="1" applyBorder="1" applyAlignment="1">
      <alignment horizontal="center"/>
    </xf>
    <xf numFmtId="2" fontId="7" fillId="2" borderId="63" xfId="1" applyNumberFormat="1" applyFont="1" applyFill="1" applyBorder="1" applyAlignment="1">
      <alignment horizontal="center"/>
    </xf>
    <xf numFmtId="0" fontId="7" fillId="0" borderId="63" xfId="1" applyFont="1" applyFill="1" applyBorder="1" applyAlignment="1">
      <alignment horizontal="center"/>
    </xf>
    <xf numFmtId="14" fontId="22" fillId="5" borderId="70" xfId="1" applyNumberFormat="1" applyFont="1" applyFill="1" applyBorder="1" applyAlignment="1">
      <alignment horizontal="center"/>
    </xf>
    <xf numFmtId="164" fontId="22" fillId="5" borderId="65" xfId="1" applyNumberFormat="1" applyFont="1" applyFill="1" applyBorder="1" applyAlignment="1">
      <alignment horizontal="center"/>
    </xf>
    <xf numFmtId="0" fontId="22" fillId="5" borderId="3" xfId="1" applyNumberFormat="1" applyFont="1" applyFill="1" applyBorder="1" applyAlignment="1">
      <alignment horizontal="center" vertical="center"/>
    </xf>
    <xf numFmtId="2" fontId="22" fillId="2" borderId="69" xfId="1" applyNumberFormat="1" applyFont="1" applyFill="1" applyBorder="1" applyAlignment="1">
      <alignment horizontal="center"/>
    </xf>
    <xf numFmtId="2" fontId="22" fillId="2" borderId="70" xfId="1" applyNumberFormat="1" applyFont="1" applyFill="1" applyBorder="1" applyAlignment="1">
      <alignment horizontal="center"/>
    </xf>
    <xf numFmtId="0" fontId="22" fillId="0" borderId="4" xfId="1" applyFont="1" applyFill="1" applyBorder="1" applyAlignment="1" applyProtection="1">
      <alignment horizontal="center" vertical="center" wrapText="1"/>
    </xf>
    <xf numFmtId="0" fontId="22" fillId="0" borderId="68" xfId="1" applyFont="1" applyFill="1" applyBorder="1" applyAlignment="1" applyProtection="1">
      <alignment horizontal="center"/>
    </xf>
    <xf numFmtId="0" fontId="22" fillId="0" borderId="68" xfId="1" applyFont="1" applyFill="1" applyBorder="1" applyAlignment="1" applyProtection="1">
      <alignment horizontal="center" vertical="center" wrapText="1"/>
    </xf>
    <xf numFmtId="1" fontId="22" fillId="0" borderId="65" xfId="1" applyNumberFormat="1" applyFont="1" applyFill="1" applyBorder="1" applyAlignment="1">
      <alignment horizontal="center"/>
    </xf>
    <xf numFmtId="1" fontId="22" fillId="0" borderId="70" xfId="1" applyNumberFormat="1" applyFont="1" applyFill="1" applyBorder="1" applyAlignment="1">
      <alignment horizontal="center"/>
    </xf>
    <xf numFmtId="0" fontId="22" fillId="0" borderId="4" xfId="1" applyFont="1" applyFill="1" applyBorder="1" applyAlignment="1">
      <alignment horizontal="center" vertical="center" wrapText="1"/>
    </xf>
    <xf numFmtId="1" fontId="22" fillId="0" borderId="68" xfId="1" applyNumberFormat="1" applyFont="1" applyFill="1" applyBorder="1" applyAlignment="1">
      <alignment horizontal="center"/>
    </xf>
    <xf numFmtId="2" fontId="22" fillId="0" borderId="65" xfId="1" applyNumberFormat="1" applyFont="1" applyFill="1" applyBorder="1" applyAlignment="1">
      <alignment horizontal="center"/>
    </xf>
    <xf numFmtId="49" fontId="22" fillId="0" borderId="65" xfId="1" applyNumberFormat="1" applyFont="1" applyFill="1" applyBorder="1" applyAlignment="1">
      <alignment horizontal="center"/>
    </xf>
    <xf numFmtId="0" fontId="22" fillId="0" borderId="70" xfId="1" applyFont="1" applyFill="1" applyBorder="1" applyAlignment="1">
      <alignment horizontal="center" vertical="center" wrapText="1"/>
    </xf>
    <xf numFmtId="0" fontId="22" fillId="0" borderId="65" xfId="1" applyFont="1" applyFill="1" applyBorder="1" applyAlignment="1">
      <alignment horizontal="center" vertical="center" wrapText="1"/>
    </xf>
    <xf numFmtId="0" fontId="22" fillId="0" borderId="70" xfId="1" applyFont="1" applyFill="1" applyBorder="1" applyAlignment="1">
      <alignment horizontal="center"/>
    </xf>
    <xf numFmtId="49" fontId="22" fillId="0" borderId="3" xfId="1" applyNumberFormat="1" applyFont="1" applyFill="1" applyBorder="1" applyAlignment="1">
      <alignment horizontal="center"/>
    </xf>
    <xf numFmtId="2" fontId="7" fillId="2" borderId="6" xfId="1" applyNumberFormat="1" applyFont="1" applyFill="1" applyBorder="1" applyAlignment="1">
      <alignment horizontal="center"/>
    </xf>
    <xf numFmtId="2" fontId="7" fillId="2" borderId="34" xfId="1" applyNumberFormat="1" applyFont="1" applyFill="1" applyBorder="1" applyAlignment="1">
      <alignment horizontal="center"/>
    </xf>
    <xf numFmtId="49" fontId="7" fillId="0" borderId="26" xfId="1" applyNumberFormat="1" applyFont="1" applyFill="1" applyBorder="1" applyAlignment="1">
      <alignment horizontal="center"/>
    </xf>
    <xf numFmtId="49" fontId="7" fillId="0" borderId="52" xfId="1" applyNumberFormat="1" applyFont="1" applyFill="1" applyBorder="1" applyAlignment="1">
      <alignment horizontal="center"/>
    </xf>
    <xf numFmtId="2" fontId="7" fillId="2" borderId="2" xfId="1" applyNumberFormat="1" applyFont="1" applyFill="1" applyBorder="1" applyAlignment="1">
      <alignment horizontal="center"/>
    </xf>
    <xf numFmtId="2" fontId="7" fillId="2" borderId="70" xfId="1" applyNumberFormat="1" applyFont="1" applyFill="1" applyBorder="1" applyAlignment="1">
      <alignment horizontal="center"/>
    </xf>
    <xf numFmtId="2" fontId="7" fillId="0" borderId="65" xfId="1" applyNumberFormat="1" applyFont="1" applyFill="1" applyBorder="1" applyAlignment="1">
      <alignment horizontal="center"/>
    </xf>
    <xf numFmtId="14" fontId="7" fillId="2" borderId="8" xfId="1" applyNumberFormat="1" applyFont="1" applyFill="1" applyBorder="1" applyAlignment="1">
      <alignment horizontal="center"/>
    </xf>
    <xf numFmtId="164" fontId="7" fillId="2" borderId="32" xfId="1" applyNumberFormat="1" applyFont="1" applyFill="1" applyBorder="1" applyAlignment="1">
      <alignment horizontal="center"/>
    </xf>
    <xf numFmtId="2" fontId="7" fillId="2" borderId="8" xfId="1" applyNumberFormat="1" applyFont="1" applyFill="1" applyBorder="1" applyAlignment="1">
      <alignment horizontal="center"/>
    </xf>
    <xf numFmtId="2" fontId="7" fillId="2" borderId="0" xfId="1" applyNumberFormat="1" applyFont="1" applyFill="1" applyBorder="1" applyAlignment="1">
      <alignment horizontal="center" vertical="center" wrapText="1"/>
    </xf>
    <xf numFmtId="14" fontId="7" fillId="2" borderId="20" xfId="1" applyNumberFormat="1" applyFont="1" applyFill="1" applyBorder="1" applyAlignment="1">
      <alignment horizontal="center"/>
    </xf>
    <xf numFmtId="164" fontId="7" fillId="2" borderId="24" xfId="1" applyNumberFormat="1" applyFont="1" applyFill="1" applyBorder="1" applyAlignment="1">
      <alignment horizontal="center"/>
    </xf>
    <xf numFmtId="0" fontId="7" fillId="2" borderId="11" xfId="1" applyNumberFormat="1" applyFont="1" applyFill="1" applyBorder="1" applyAlignment="1">
      <alignment horizontal="center"/>
    </xf>
    <xf numFmtId="2" fontId="7" fillId="2" borderId="66" xfId="1" applyNumberFormat="1" applyFont="1" applyFill="1" applyBorder="1" applyAlignment="1">
      <alignment horizontal="center"/>
    </xf>
    <xf numFmtId="0" fontId="7" fillId="5" borderId="49" xfId="1" applyNumberFormat="1" applyFont="1" applyFill="1" applyBorder="1" applyAlignment="1">
      <alignment horizontal="center" vertical="center"/>
    </xf>
    <xf numFmtId="14" fontId="7" fillId="5" borderId="0" xfId="1" applyNumberFormat="1" applyFont="1" applyFill="1" applyBorder="1" applyAlignment="1">
      <alignment horizontal="center"/>
    </xf>
    <xf numFmtId="164" fontId="7" fillId="5" borderId="24" xfId="1" applyNumberFormat="1" applyFont="1" applyFill="1" applyBorder="1" applyAlignment="1">
      <alignment horizontal="center"/>
    </xf>
    <xf numFmtId="0" fontId="7" fillId="5" borderId="11" xfId="1" applyNumberFormat="1" applyFont="1" applyFill="1" applyBorder="1" applyAlignment="1">
      <alignment horizontal="center" vertical="center"/>
    </xf>
    <xf numFmtId="2" fontId="7" fillId="2" borderId="15" xfId="1" applyNumberFormat="1" applyFont="1" applyFill="1" applyBorder="1" applyAlignment="1">
      <alignment horizontal="center"/>
    </xf>
    <xf numFmtId="2" fontId="7" fillId="2" borderId="20" xfId="1" applyNumberFormat="1" applyFont="1" applyFill="1" applyBorder="1" applyAlignment="1">
      <alignment horizontal="center"/>
    </xf>
    <xf numFmtId="49" fontId="7" fillId="0" borderId="24" xfId="2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14" fontId="7" fillId="5" borderId="48" xfId="1" applyNumberFormat="1" applyFont="1" applyFill="1" applyBorder="1" applyAlignment="1">
      <alignment horizontal="center"/>
    </xf>
    <xf numFmtId="14" fontId="7" fillId="5" borderId="2" xfId="1" applyNumberFormat="1" applyFont="1" applyFill="1" applyBorder="1" applyAlignment="1">
      <alignment horizontal="center"/>
    </xf>
    <xf numFmtId="14" fontId="7" fillId="5" borderId="20" xfId="1" applyNumberFormat="1" applyFont="1" applyFill="1" applyBorder="1" applyAlignment="1">
      <alignment horizontal="center"/>
    </xf>
    <xf numFmtId="0" fontId="7" fillId="5" borderId="3" xfId="1" applyNumberFormat="1" applyFont="1" applyFill="1" applyBorder="1" applyAlignment="1">
      <alignment horizontal="center"/>
    </xf>
    <xf numFmtId="2" fontId="7" fillId="2" borderId="8" xfId="1" applyNumberFormat="1" applyFont="1" applyFill="1" applyBorder="1" applyAlignment="1">
      <alignment horizontal="center" vertical="top"/>
    </xf>
    <xf numFmtId="2" fontId="7" fillId="2" borderId="48" xfId="1" applyNumberFormat="1" applyFont="1" applyFill="1" applyBorder="1" applyAlignment="1">
      <alignment horizontal="center" vertical="top"/>
    </xf>
    <xf numFmtId="0" fontId="7" fillId="0" borderId="46" xfId="1" applyFont="1" applyFill="1" applyBorder="1" applyAlignment="1" applyProtection="1">
      <alignment horizontal="center" vertical="top"/>
    </xf>
    <xf numFmtId="1" fontId="7" fillId="0" borderId="32" xfId="1" applyNumberFormat="1" applyFont="1" applyFill="1" applyBorder="1" applyAlignment="1">
      <alignment horizontal="center" vertical="top"/>
    </xf>
    <xf numFmtId="1" fontId="7" fillId="0" borderId="48" xfId="1" applyNumberFormat="1" applyFont="1" applyFill="1" applyBorder="1" applyAlignment="1">
      <alignment horizontal="center" vertical="top"/>
    </xf>
    <xf numFmtId="1" fontId="7" fillId="0" borderId="46" xfId="1" applyNumberFormat="1" applyFont="1" applyFill="1" applyBorder="1" applyAlignment="1">
      <alignment horizontal="center" vertical="top"/>
    </xf>
    <xf numFmtId="49" fontId="7" fillId="0" borderId="32" xfId="2" quotePrefix="1" applyNumberFormat="1" applyFont="1" applyBorder="1" applyAlignment="1">
      <alignment horizontal="center" vertical="top"/>
    </xf>
    <xf numFmtId="49" fontId="7" fillId="0" borderId="49" xfId="1" applyNumberFormat="1" applyFont="1" applyFill="1" applyBorder="1" applyAlignment="1">
      <alignment horizontal="center" vertical="top"/>
    </xf>
    <xf numFmtId="14" fontId="7" fillId="5" borderId="65" xfId="1" applyNumberFormat="1" applyFont="1" applyFill="1" applyBorder="1" applyAlignment="1">
      <alignment horizontal="center"/>
    </xf>
    <xf numFmtId="0" fontId="7" fillId="5" borderId="67" xfId="1" applyNumberFormat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/>
    </xf>
    <xf numFmtId="0" fontId="7" fillId="0" borderId="34" xfId="1" applyFont="1" applyFill="1" applyBorder="1" applyAlignment="1">
      <alignment horizontal="center"/>
    </xf>
    <xf numFmtId="2" fontId="7" fillId="0" borderId="26" xfId="1" applyNumberFormat="1" applyFont="1" applyFill="1" applyBorder="1" applyAlignment="1">
      <alignment horizontal="center"/>
    </xf>
    <xf numFmtId="0" fontId="7" fillId="0" borderId="34" xfId="1" quotePrefix="1" applyFont="1" applyFill="1" applyBorder="1" applyAlignment="1" applyProtection="1">
      <alignment horizontal="center" vertical="center" wrapText="1"/>
    </xf>
    <xf numFmtId="0" fontId="7" fillId="0" borderId="38" xfId="1" applyFont="1" applyFill="1" applyBorder="1" applyAlignment="1">
      <alignment horizontal="center"/>
    </xf>
    <xf numFmtId="14" fontId="7" fillId="2" borderId="70" xfId="1" applyNumberFormat="1" applyFont="1" applyFill="1" applyBorder="1" applyAlignment="1">
      <alignment horizontal="center"/>
    </xf>
    <xf numFmtId="164" fontId="7" fillId="2" borderId="65" xfId="1" applyNumberFormat="1" applyFont="1" applyFill="1" applyBorder="1" applyAlignment="1">
      <alignment horizontal="center"/>
    </xf>
    <xf numFmtId="0" fontId="7" fillId="2" borderId="3" xfId="1" applyNumberFormat="1" applyFont="1" applyFill="1" applyBorder="1" applyAlignment="1">
      <alignment horizontal="center"/>
    </xf>
    <xf numFmtId="2" fontId="7" fillId="2" borderId="65" xfId="1" applyNumberFormat="1" applyFont="1" applyFill="1" applyBorder="1" applyAlignment="1">
      <alignment horizontal="center"/>
    </xf>
    <xf numFmtId="14" fontId="7" fillId="2" borderId="48" xfId="1" applyNumberFormat="1" applyFont="1" applyFill="1" applyBorder="1" applyAlignment="1">
      <alignment horizontal="center"/>
    </xf>
    <xf numFmtId="14" fontId="7" fillId="2" borderId="5" xfId="1" applyNumberFormat="1" applyFont="1" applyFill="1" applyBorder="1" applyAlignment="1">
      <alignment horizontal="center"/>
    </xf>
    <xf numFmtId="14" fontId="7" fillId="5" borderId="31" xfId="1" applyNumberFormat="1" applyFont="1" applyFill="1" applyBorder="1" applyAlignment="1">
      <alignment horizontal="center"/>
    </xf>
    <xf numFmtId="14" fontId="50" fillId="5" borderId="2" xfId="1" applyNumberFormat="1" applyFont="1" applyFill="1" applyBorder="1" applyAlignment="1">
      <alignment horizontal="center"/>
    </xf>
    <xf numFmtId="164" fontId="50" fillId="5" borderId="65" xfId="1" applyNumberFormat="1" applyFont="1" applyFill="1" applyBorder="1" applyAlignment="1">
      <alignment horizontal="center"/>
    </xf>
    <xf numFmtId="0" fontId="50" fillId="5" borderId="3" xfId="1" applyNumberFormat="1" applyFont="1" applyFill="1" applyBorder="1" applyAlignment="1">
      <alignment horizontal="center" vertical="center"/>
    </xf>
    <xf numFmtId="2" fontId="50" fillId="2" borderId="8" xfId="1" applyNumberFormat="1" applyFont="1" applyFill="1" applyBorder="1" applyAlignment="1">
      <alignment horizontal="center"/>
    </xf>
    <xf numFmtId="2" fontId="50" fillId="2" borderId="48" xfId="1" applyNumberFormat="1" applyFont="1" applyFill="1" applyBorder="1" applyAlignment="1">
      <alignment horizontal="center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46" xfId="1" applyFont="1" applyFill="1" applyBorder="1" applyAlignment="1" applyProtection="1">
      <alignment horizontal="center"/>
    </xf>
    <xf numFmtId="0" fontId="50" fillId="0" borderId="46" xfId="1" applyFont="1" applyFill="1" applyBorder="1" applyAlignment="1" applyProtection="1">
      <alignment horizontal="center" vertical="center" wrapText="1"/>
    </xf>
    <xf numFmtId="1" fontId="50" fillId="0" borderId="32" xfId="1" applyNumberFormat="1" applyFont="1" applyFill="1" applyBorder="1" applyAlignment="1">
      <alignment horizontal="center"/>
    </xf>
    <xf numFmtId="1" fontId="50" fillId="0" borderId="48" xfId="1" applyNumberFormat="1" applyFont="1" applyFill="1" applyBorder="1" applyAlignment="1">
      <alignment horizontal="center"/>
    </xf>
    <xf numFmtId="0" fontId="50" fillId="0" borderId="14" xfId="1" applyFont="1" applyFill="1" applyBorder="1" applyAlignment="1">
      <alignment horizontal="center" vertical="center" wrapText="1"/>
    </xf>
    <xf numFmtId="1" fontId="50" fillId="0" borderId="46" xfId="1" applyNumberFormat="1" applyFont="1" applyFill="1" applyBorder="1" applyAlignment="1">
      <alignment horizontal="center"/>
    </xf>
    <xf numFmtId="2" fontId="50" fillId="0" borderId="32" xfId="1" applyNumberFormat="1" applyFont="1" applyFill="1" applyBorder="1" applyAlignment="1">
      <alignment horizontal="center"/>
    </xf>
    <xf numFmtId="49" fontId="50" fillId="0" borderId="32" xfId="2" applyNumberFormat="1" applyFont="1" applyBorder="1" applyAlignment="1">
      <alignment horizontal="center" vertical="center"/>
    </xf>
    <xf numFmtId="0" fontId="50" fillId="0" borderId="48" xfId="1" applyFont="1" applyFill="1" applyBorder="1" applyAlignment="1">
      <alignment horizontal="center" vertical="center" wrapText="1"/>
    </xf>
    <xf numFmtId="0" fontId="50" fillId="0" borderId="32" xfId="1" applyFont="1" applyFill="1" applyBorder="1" applyAlignment="1">
      <alignment horizontal="center" vertical="center" wrapText="1"/>
    </xf>
    <xf numFmtId="49" fontId="50" fillId="0" borderId="49" xfId="1" applyNumberFormat="1" applyFont="1" applyBorder="1" applyAlignment="1">
      <alignment horizontal="center" vertical="center"/>
    </xf>
    <xf numFmtId="2" fontId="7" fillId="2" borderId="14" xfId="1" applyNumberFormat="1" applyFont="1" applyFill="1" applyBorder="1" applyAlignment="1">
      <alignment horizontal="center"/>
    </xf>
    <xf numFmtId="1" fontId="7" fillId="0" borderId="0" xfId="1" applyNumberFormat="1" applyFont="1" applyFill="1" applyBorder="1" applyAlignment="1">
      <alignment horizontal="center"/>
    </xf>
    <xf numFmtId="0" fontId="7" fillId="5" borderId="11" xfId="1" applyNumberFormat="1" applyFont="1" applyFill="1" applyBorder="1" applyAlignment="1">
      <alignment horizontal="center"/>
    </xf>
    <xf numFmtId="1" fontId="7" fillId="0" borderId="21" xfId="1" applyNumberFormat="1" applyFont="1" applyFill="1" applyBorder="1" applyAlignment="1">
      <alignment horizontal="center"/>
    </xf>
    <xf numFmtId="49" fontId="7" fillId="0" borderId="74" xfId="1" applyNumberFormat="1" applyFont="1" applyBorder="1" applyAlignment="1">
      <alignment horizontal="center" vertical="center"/>
    </xf>
    <xf numFmtId="2" fontId="7" fillId="0" borderId="66" xfId="1" applyNumberFormat="1" applyFont="1" applyFill="1" applyBorder="1" applyAlignment="1">
      <alignment horizontal="center"/>
    </xf>
    <xf numFmtId="2" fontId="7" fillId="2" borderId="31" xfId="1" applyNumberFormat="1" applyFont="1" applyFill="1" applyBorder="1" applyAlignment="1">
      <alignment horizontal="center"/>
    </xf>
    <xf numFmtId="2" fontId="7" fillId="2" borderId="25" xfId="1" applyNumberFormat="1" applyFont="1" applyFill="1" applyBorder="1" applyAlignment="1">
      <alignment horizontal="center"/>
    </xf>
    <xf numFmtId="14" fontId="7" fillId="5" borderId="73" xfId="1" applyNumberFormat="1" applyFont="1" applyFill="1" applyBorder="1" applyAlignment="1">
      <alignment horizontal="center"/>
    </xf>
    <xf numFmtId="164" fontId="7" fillId="5" borderId="66" xfId="1" applyNumberFormat="1" applyFont="1" applyFill="1" applyBorder="1" applyAlignment="1">
      <alignment horizontal="center"/>
    </xf>
    <xf numFmtId="2" fontId="7" fillId="2" borderId="28" xfId="1" applyNumberFormat="1" applyFont="1" applyFill="1" applyBorder="1" applyAlignment="1">
      <alignment horizontal="center"/>
    </xf>
    <xf numFmtId="2" fontId="7" fillId="2" borderId="50" xfId="1" applyNumberFormat="1" applyFont="1" applyFill="1" applyBorder="1" applyAlignment="1">
      <alignment horizontal="center"/>
    </xf>
    <xf numFmtId="14" fontId="7" fillId="5" borderId="75" xfId="1" applyNumberFormat="1" applyFont="1" applyFill="1" applyBorder="1" applyAlignment="1">
      <alignment horizontal="center"/>
    </xf>
    <xf numFmtId="0" fontId="7" fillId="5" borderId="72" xfId="1" applyNumberFormat="1" applyFont="1" applyFill="1" applyBorder="1" applyAlignment="1">
      <alignment horizontal="center"/>
    </xf>
    <xf numFmtId="2" fontId="7" fillId="2" borderId="36" xfId="1" applyNumberFormat="1" applyFont="1" applyFill="1" applyBorder="1" applyAlignment="1">
      <alignment horizontal="center"/>
    </xf>
    <xf numFmtId="14" fontId="7" fillId="5" borderId="8" xfId="1" applyNumberFormat="1" applyFont="1" applyFill="1" applyBorder="1" applyAlignment="1">
      <alignment horizontal="center" vertical="center"/>
    </xf>
    <xf numFmtId="164" fontId="7" fillId="5" borderId="32" xfId="1" applyNumberFormat="1" applyFont="1" applyFill="1" applyBorder="1" applyAlignment="1">
      <alignment horizontal="center" vertical="center"/>
    </xf>
    <xf numFmtId="0" fontId="7" fillId="5" borderId="33" xfId="1" applyNumberFormat="1" applyFont="1" applyFill="1" applyBorder="1" applyAlignment="1">
      <alignment horizontal="center" vertical="center"/>
    </xf>
    <xf numFmtId="2" fontId="7" fillId="2" borderId="8" xfId="1" applyNumberFormat="1" applyFont="1" applyFill="1" applyBorder="1" applyAlignment="1">
      <alignment horizontal="center" vertical="center"/>
    </xf>
    <xf numFmtId="2" fontId="7" fillId="2" borderId="48" xfId="1" applyNumberFormat="1" applyFont="1" applyFill="1" applyBorder="1" applyAlignment="1">
      <alignment horizontal="center" vertical="center"/>
    </xf>
    <xf numFmtId="0" fontId="7" fillId="0" borderId="46" xfId="1" applyFont="1" applyFill="1" applyBorder="1" applyAlignment="1" applyProtection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1" fontId="7" fillId="0" borderId="46" xfId="1" applyNumberFormat="1" applyFont="1" applyFill="1" applyBorder="1" applyAlignment="1">
      <alignment horizontal="center" vertical="center"/>
    </xf>
    <xf numFmtId="2" fontId="7" fillId="0" borderId="32" xfId="1" applyNumberFormat="1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1" fontId="7" fillId="0" borderId="48" xfId="1" applyNumberFormat="1" applyFont="1" applyFill="1" applyBorder="1" applyAlignment="1">
      <alignment horizontal="center" vertical="center"/>
    </xf>
    <xf numFmtId="49" fontId="7" fillId="0" borderId="49" xfId="1" applyNumberFormat="1" applyFont="1" applyFill="1" applyBorder="1" applyAlignment="1">
      <alignment horizontal="center" vertical="center"/>
    </xf>
    <xf numFmtId="49" fontId="7" fillId="0" borderId="49" xfId="1" quotePrefix="1" applyNumberFormat="1" applyFont="1" applyBorder="1" applyAlignment="1">
      <alignment horizontal="center" vertical="center"/>
    </xf>
    <xf numFmtId="49" fontId="7" fillId="0" borderId="32" xfId="1" applyNumberFormat="1" applyFont="1" applyFill="1" applyBorder="1" applyAlignment="1" applyProtection="1">
      <alignment horizontal="center"/>
    </xf>
    <xf numFmtId="1" fontId="7" fillId="0" borderId="32" xfId="1" applyNumberFormat="1" applyFont="1" applyFill="1" applyBorder="1" applyAlignment="1">
      <alignment horizontal="center" vertical="center" wrapText="1"/>
    </xf>
    <xf numFmtId="14" fontId="7" fillId="5" borderId="15" xfId="1" applyNumberFormat="1" applyFont="1" applyFill="1" applyBorder="1" applyAlignment="1">
      <alignment horizontal="center"/>
    </xf>
    <xf numFmtId="2" fontId="7" fillId="2" borderId="21" xfId="1" applyNumberFormat="1" applyFont="1" applyFill="1" applyBorder="1" applyAlignment="1">
      <alignment horizontal="center"/>
    </xf>
    <xf numFmtId="2" fontId="7" fillId="0" borderId="22" xfId="1" applyNumberFormat="1" applyFont="1" applyFill="1" applyBorder="1" applyAlignment="1">
      <alignment horizontal="center"/>
    </xf>
    <xf numFmtId="14" fontId="7" fillId="5" borderId="13" xfId="1" applyNumberFormat="1" applyFont="1" applyFill="1" applyBorder="1" applyAlignment="1">
      <alignment horizontal="center"/>
    </xf>
    <xf numFmtId="0" fontId="7" fillId="5" borderId="19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center"/>
    </xf>
    <xf numFmtId="0" fontId="7" fillId="5" borderId="9" xfId="1" applyNumberFormat="1" applyFont="1" applyFill="1" applyBorder="1" applyAlignment="1">
      <alignment horizontal="center"/>
    </xf>
    <xf numFmtId="14" fontId="7" fillId="5" borderId="5" xfId="1" applyNumberFormat="1" applyFont="1" applyFill="1" applyBorder="1" applyAlignment="1">
      <alignment horizontal="center"/>
    </xf>
    <xf numFmtId="0" fontId="7" fillId="5" borderId="32" xfId="1" applyNumberFormat="1" applyFont="1" applyFill="1" applyBorder="1" applyAlignment="1">
      <alignment horizontal="center"/>
    </xf>
    <xf numFmtId="0" fontId="7" fillId="5" borderId="5" xfId="1" applyNumberFormat="1" applyFont="1" applyFill="1" applyBorder="1" applyAlignment="1">
      <alignment horizontal="center"/>
    </xf>
    <xf numFmtId="0" fontId="7" fillId="0" borderId="34" xfId="1" applyFont="1" applyFill="1" applyBorder="1" applyAlignment="1" applyProtection="1">
      <alignment horizontal="center" vertical="center" wrapText="1"/>
    </xf>
    <xf numFmtId="1" fontId="7" fillId="0" borderId="26" xfId="1" applyNumberFormat="1" applyFont="1" applyFill="1" applyBorder="1" applyAlignment="1">
      <alignment horizontal="center" vertical="center" wrapText="1"/>
    </xf>
    <xf numFmtId="49" fontId="7" fillId="0" borderId="38" xfId="1" applyNumberFormat="1" applyFont="1" applyFill="1" applyBorder="1" applyAlignment="1">
      <alignment horizontal="center"/>
    </xf>
    <xf numFmtId="1" fontId="7" fillId="0" borderId="51" xfId="1" applyNumberFormat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0" borderId="14" xfId="1" quotePrefix="1" applyFont="1" applyFill="1" applyBorder="1" applyAlignment="1" applyProtection="1">
      <alignment horizontal="center" vertical="center" wrapText="1"/>
    </xf>
    <xf numFmtId="14" fontId="7" fillId="2" borderId="2" xfId="1" applyNumberFormat="1" applyFont="1" applyFill="1" applyBorder="1" applyAlignment="1">
      <alignment horizontal="center"/>
    </xf>
    <xf numFmtId="0" fontId="7" fillId="2" borderId="5" xfId="1" applyNumberFormat="1" applyFont="1" applyFill="1" applyBorder="1" applyAlignment="1">
      <alignment horizontal="center"/>
    </xf>
    <xf numFmtId="164" fontId="7" fillId="5" borderId="0" xfId="1" applyNumberFormat="1" applyFont="1" applyFill="1" applyBorder="1" applyAlignment="1">
      <alignment horizontal="center"/>
    </xf>
    <xf numFmtId="0" fontId="7" fillId="5" borderId="0" xfId="1" applyNumberFormat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14" fontId="7" fillId="2" borderId="15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0" fontId="7" fillId="2" borderId="0" xfId="1" applyNumberFormat="1" applyFont="1" applyFill="1" applyBorder="1" applyAlignment="1">
      <alignment horizontal="center"/>
    </xf>
    <xf numFmtId="0" fontId="7" fillId="2" borderId="1" xfId="1" applyNumberFormat="1" applyFont="1" applyFill="1" applyBorder="1" applyAlignment="1">
      <alignment horizontal="center"/>
    </xf>
    <xf numFmtId="0" fontId="7" fillId="2" borderId="49" xfId="1" applyNumberFormat="1" applyFont="1" applyFill="1" applyBorder="1" applyAlignment="1">
      <alignment horizontal="center" vertical="center"/>
    </xf>
    <xf numFmtId="14" fontId="50" fillId="5" borderId="8" xfId="1" applyNumberFormat="1" applyFont="1" applyFill="1" applyBorder="1" applyAlignment="1">
      <alignment horizontal="center"/>
    </xf>
    <xf numFmtId="0" fontId="7" fillId="5" borderId="48" xfId="1" applyNumberFormat="1" applyFont="1" applyFill="1" applyBorder="1" applyAlignment="1">
      <alignment horizontal="center" vertical="center"/>
    </xf>
    <xf numFmtId="14" fontId="7" fillId="2" borderId="31" xfId="1" applyNumberFormat="1" applyFont="1" applyFill="1" applyBorder="1" applyAlignment="1">
      <alignment horizontal="center"/>
    </xf>
    <xf numFmtId="2" fontId="7" fillId="0" borderId="24" xfId="1" applyNumberFormat="1" applyFont="1" applyFill="1" applyBorder="1" applyAlignment="1">
      <alignment horizontal="center"/>
    </xf>
    <xf numFmtId="0" fontId="7" fillId="5" borderId="70" xfId="1" applyNumberFormat="1" applyFont="1" applyFill="1" applyBorder="1" applyAlignment="1">
      <alignment horizontal="center" vertical="center"/>
    </xf>
    <xf numFmtId="0" fontId="7" fillId="2" borderId="33" xfId="1" applyNumberFormat="1" applyFont="1" applyFill="1" applyBorder="1" applyAlignment="1">
      <alignment horizontal="center"/>
    </xf>
    <xf numFmtId="49" fontId="7" fillId="0" borderId="14" xfId="1" applyNumberFormat="1" applyFont="1" applyFill="1" applyBorder="1" applyAlignment="1">
      <alignment horizontal="center" vertical="center" wrapText="1"/>
    </xf>
    <xf numFmtId="0" fontId="7" fillId="5" borderId="67" xfId="1" applyNumberFormat="1" applyFont="1" applyFill="1" applyBorder="1" applyAlignment="1">
      <alignment horizontal="center"/>
    </xf>
    <xf numFmtId="2" fontId="7" fillId="2" borderId="13" xfId="1" applyNumberFormat="1" applyFont="1" applyFill="1" applyBorder="1" applyAlignment="1">
      <alignment horizontal="center"/>
    </xf>
    <xf numFmtId="2" fontId="7" fillId="2" borderId="71" xfId="1" applyNumberFormat="1" applyFont="1" applyFill="1" applyBorder="1" applyAlignment="1">
      <alignment horizontal="center"/>
    </xf>
    <xf numFmtId="0" fontId="7" fillId="0" borderId="45" xfId="1" applyFont="1" applyFill="1" applyBorder="1" applyAlignment="1" applyProtection="1">
      <alignment horizontal="center"/>
    </xf>
    <xf numFmtId="49" fontId="7" fillId="0" borderId="66" xfId="2" applyNumberFormat="1" applyFont="1" applyBorder="1" applyAlignment="1">
      <alignment horizontal="center" vertical="center"/>
    </xf>
    <xf numFmtId="0" fontId="7" fillId="0" borderId="57" xfId="1" applyFont="1" applyFill="1" applyBorder="1" applyAlignment="1" applyProtection="1">
      <alignment horizontal="center" vertical="center" wrapText="1"/>
    </xf>
    <xf numFmtId="0" fontId="7" fillId="0" borderId="61" xfId="1" applyFont="1" applyFill="1" applyBorder="1" applyAlignment="1" applyProtection="1">
      <alignment horizontal="center"/>
    </xf>
    <xf numFmtId="0" fontId="7" fillId="0" borderId="61" xfId="1" applyFont="1" applyFill="1" applyBorder="1" applyAlignment="1" applyProtection="1">
      <alignment horizontal="center" vertical="center" wrapText="1"/>
    </xf>
    <xf numFmtId="1" fontId="7" fillId="0" borderId="62" xfId="1" applyNumberFormat="1" applyFont="1" applyFill="1" applyBorder="1" applyAlignment="1">
      <alignment horizontal="center"/>
    </xf>
    <xf numFmtId="0" fontId="7" fillId="0" borderId="57" xfId="1" applyFont="1" applyFill="1" applyBorder="1" applyAlignment="1">
      <alignment horizontal="center" vertical="center" wrapText="1"/>
    </xf>
    <xf numFmtId="1" fontId="7" fillId="0" borderId="61" xfId="1" applyNumberFormat="1" applyFont="1" applyFill="1" applyBorder="1" applyAlignment="1">
      <alignment horizontal="center"/>
    </xf>
    <xf numFmtId="49" fontId="7" fillId="0" borderId="62" xfId="2" applyNumberFormat="1" applyFont="1" applyBorder="1" applyAlignment="1">
      <alignment horizontal="center" vertical="center"/>
    </xf>
    <xf numFmtId="0" fontId="7" fillId="0" borderId="51" xfId="1" applyFont="1" applyFill="1" applyBorder="1" applyAlignment="1">
      <alignment horizontal="center" vertical="center" wrapText="1"/>
    </xf>
    <xf numFmtId="0" fontId="7" fillId="0" borderId="62" xfId="1" applyFont="1" applyFill="1" applyBorder="1" applyAlignment="1">
      <alignment horizontal="center" vertical="center" wrapText="1"/>
    </xf>
    <xf numFmtId="49" fontId="7" fillId="0" borderId="58" xfId="1" applyNumberFormat="1" applyFont="1" applyBorder="1" applyAlignment="1">
      <alignment horizontal="center" vertical="center"/>
    </xf>
    <xf numFmtId="0" fontId="7" fillId="5" borderId="0" xfId="1" applyNumberFormat="1" applyFont="1" applyFill="1" applyBorder="1" applyAlignment="1">
      <alignment horizontal="center"/>
    </xf>
    <xf numFmtId="0" fontId="7" fillId="0" borderId="46" xfId="1" quotePrefix="1" applyFont="1" applyFill="1" applyBorder="1" applyAlignment="1" applyProtection="1">
      <alignment horizontal="center"/>
    </xf>
    <xf numFmtId="165" fontId="7" fillId="0" borderId="46" xfId="1" applyNumberFormat="1" applyFont="1" applyFill="1" applyBorder="1" applyAlignment="1">
      <alignment horizontal="center"/>
    </xf>
    <xf numFmtId="165" fontId="7" fillId="0" borderId="32" xfId="1" applyNumberFormat="1" applyFont="1" applyFill="1" applyBorder="1" applyAlignment="1">
      <alignment horizontal="center"/>
    </xf>
    <xf numFmtId="165" fontId="7" fillId="0" borderId="48" xfId="1" applyNumberFormat="1" applyFont="1" applyFill="1" applyBorder="1" applyAlignment="1">
      <alignment horizontal="center"/>
    </xf>
    <xf numFmtId="14" fontId="7" fillId="5" borderId="14" xfId="1" applyNumberFormat="1" applyFont="1" applyFill="1" applyBorder="1" applyAlignment="1">
      <alignment horizontal="center"/>
    </xf>
    <xf numFmtId="164" fontId="7" fillId="5" borderId="14" xfId="1" applyNumberFormat="1" applyFont="1" applyFill="1" applyBorder="1" applyAlignment="1">
      <alignment horizontal="center"/>
    </xf>
    <xf numFmtId="0" fontId="7" fillId="5" borderId="14" xfId="1" applyNumberFormat="1" applyFont="1" applyFill="1" applyBorder="1" applyAlignment="1">
      <alignment horizontal="center" vertical="center"/>
    </xf>
    <xf numFmtId="14" fontId="7" fillId="5" borderId="69" xfId="1" applyNumberFormat="1" applyFont="1" applyFill="1" applyBorder="1" applyAlignment="1">
      <alignment horizontal="center"/>
    </xf>
    <xf numFmtId="0" fontId="7" fillId="5" borderId="9" xfId="1" applyNumberFormat="1" applyFont="1" applyFill="1" applyBorder="1" applyAlignment="1">
      <alignment horizontal="center" vertical="center"/>
    </xf>
    <xf numFmtId="49" fontId="7" fillId="0" borderId="49" xfId="2" applyNumberFormat="1" applyFont="1" applyBorder="1" applyAlignment="1">
      <alignment horizontal="center" vertical="center"/>
    </xf>
    <xf numFmtId="164" fontId="50" fillId="5" borderId="32" xfId="1" applyNumberFormat="1" applyFont="1" applyFill="1" applyBorder="1" applyAlignment="1">
      <alignment horizontal="center"/>
    </xf>
    <xf numFmtId="0" fontId="50" fillId="5" borderId="49" xfId="1" applyNumberFormat="1" applyFont="1" applyFill="1" applyBorder="1" applyAlignment="1">
      <alignment horizontal="center" vertical="center"/>
    </xf>
    <xf numFmtId="49" fontId="50" fillId="0" borderId="49" xfId="1" applyNumberFormat="1" applyFont="1" applyFill="1" applyBorder="1" applyAlignment="1">
      <alignment horizontal="center"/>
    </xf>
    <xf numFmtId="0" fontId="7" fillId="5" borderId="32" xfId="1" applyNumberFormat="1" applyFont="1" applyFill="1" applyBorder="1" applyAlignment="1">
      <alignment horizontal="center" vertical="center"/>
    </xf>
    <xf numFmtId="164" fontId="7" fillId="5" borderId="33" xfId="1" applyNumberFormat="1" applyFont="1" applyFill="1" applyBorder="1" applyAlignment="1">
      <alignment horizontal="center"/>
    </xf>
    <xf numFmtId="1" fontId="7" fillId="0" borderId="41" xfId="1" applyNumberFormat="1" applyFont="1" applyFill="1" applyBorder="1" applyAlignment="1">
      <alignment horizontal="center"/>
    </xf>
    <xf numFmtId="14" fontId="7" fillId="5" borderId="24" xfId="1" applyNumberFormat="1" applyFont="1" applyFill="1" applyBorder="1" applyAlignment="1">
      <alignment horizontal="center"/>
    </xf>
    <xf numFmtId="14" fontId="7" fillId="2" borderId="70" xfId="1" applyNumberFormat="1" applyFont="1" applyFill="1" applyBorder="1" applyAlignment="1">
      <alignment horizontal="center" vertical="center"/>
    </xf>
    <xf numFmtId="164" fontId="7" fillId="2" borderId="65" xfId="1" applyNumberFormat="1" applyFont="1" applyFill="1" applyBorder="1" applyAlignment="1">
      <alignment horizontal="center" vertical="center"/>
    </xf>
    <xf numFmtId="0" fontId="7" fillId="2" borderId="3" xfId="1" applyNumberFormat="1" applyFont="1" applyFill="1" applyBorder="1" applyAlignment="1">
      <alignment horizontal="center" vertical="center"/>
    </xf>
    <xf numFmtId="2" fontId="7" fillId="2" borderId="6" xfId="1" applyNumberFormat="1" applyFont="1" applyFill="1" applyBorder="1" applyAlignment="1">
      <alignment horizontal="center" vertical="center"/>
    </xf>
    <xf numFmtId="2" fontId="7" fillId="2" borderId="34" xfId="1" applyNumberFormat="1" applyFont="1" applyFill="1" applyBorder="1" applyAlignment="1">
      <alignment horizontal="center" vertical="center"/>
    </xf>
    <xf numFmtId="49" fontId="7" fillId="0" borderId="56" xfId="1" applyNumberFormat="1" applyFont="1" applyFill="1" applyBorder="1" applyAlignment="1">
      <alignment horizontal="center" vertical="center" wrapText="1"/>
    </xf>
    <xf numFmtId="1" fontId="7" fillId="0" borderId="32" xfId="1" applyNumberFormat="1" applyFont="1" applyFill="1" applyBorder="1" applyAlignment="1" applyProtection="1">
      <alignment horizontal="center"/>
    </xf>
    <xf numFmtId="1" fontId="7" fillId="0" borderId="48" xfId="1" applyNumberFormat="1" applyFont="1" applyFill="1" applyBorder="1" applyAlignment="1" applyProtection="1">
      <alignment horizontal="center"/>
    </xf>
    <xf numFmtId="2" fontId="7" fillId="2" borderId="33" xfId="1" applyNumberFormat="1" applyFont="1" applyFill="1" applyBorder="1" applyAlignment="1">
      <alignment horizontal="center"/>
    </xf>
    <xf numFmtId="1" fontId="7" fillId="2" borderId="32" xfId="1" applyNumberFormat="1" applyFont="1" applyFill="1" applyBorder="1" applyAlignment="1" applyProtection="1">
      <alignment horizontal="center"/>
    </xf>
    <xf numFmtId="2" fontId="7" fillId="2" borderId="27" xfId="1" applyNumberFormat="1" applyFont="1" applyFill="1" applyBorder="1" applyAlignment="1">
      <alignment horizontal="center"/>
    </xf>
    <xf numFmtId="1" fontId="7" fillId="2" borderId="26" xfId="1" applyNumberFormat="1" applyFont="1" applyFill="1" applyBorder="1" applyAlignment="1" applyProtection="1">
      <alignment horizontal="center"/>
    </xf>
    <xf numFmtId="1" fontId="7" fillId="0" borderId="26" xfId="1" applyNumberFormat="1" applyFont="1" applyFill="1" applyBorder="1" applyAlignment="1" applyProtection="1">
      <alignment horizontal="center"/>
    </xf>
    <xf numFmtId="14" fontId="7" fillId="5" borderId="33" xfId="1" applyNumberFormat="1" applyFont="1" applyFill="1" applyBorder="1" applyAlignment="1">
      <alignment horizontal="center"/>
    </xf>
    <xf numFmtId="1" fontId="7" fillId="2" borderId="65" xfId="1" applyNumberFormat="1" applyFont="1" applyFill="1" applyBorder="1" applyAlignment="1" applyProtection="1">
      <alignment horizontal="center"/>
    </xf>
    <xf numFmtId="14" fontId="7" fillId="5" borderId="67" xfId="1" applyNumberFormat="1" applyFont="1" applyFill="1" applyBorder="1" applyAlignment="1">
      <alignment horizontal="center"/>
    </xf>
    <xf numFmtId="164" fontId="7" fillId="5" borderId="4" xfId="1" applyNumberFormat="1" applyFont="1" applyFill="1" applyBorder="1" applyAlignment="1">
      <alignment horizontal="center"/>
    </xf>
    <xf numFmtId="0" fontId="7" fillId="5" borderId="4" xfId="1" applyNumberFormat="1" applyFont="1" applyFill="1" applyBorder="1" applyAlignment="1">
      <alignment horizontal="center" vertical="center"/>
    </xf>
    <xf numFmtId="2" fontId="7" fillId="2" borderId="4" xfId="1" applyNumberFormat="1" applyFont="1" applyFill="1" applyBorder="1" applyAlignment="1">
      <alignment horizontal="center"/>
    </xf>
    <xf numFmtId="0" fontId="50" fillId="0" borderId="25" xfId="1" applyFont="1" applyFill="1" applyBorder="1" applyAlignment="1" applyProtection="1">
      <alignment horizontal="center" vertical="center" wrapText="1"/>
    </xf>
    <xf numFmtId="1" fontId="50" fillId="0" borderId="26" xfId="1" applyNumberFormat="1" applyFont="1" applyFill="1" applyBorder="1" applyAlignment="1">
      <alignment horizontal="center"/>
    </xf>
    <xf numFmtId="1" fontId="50" fillId="0" borderId="26" xfId="1" applyNumberFormat="1" applyFont="1" applyFill="1" applyBorder="1" applyAlignment="1" applyProtection="1">
      <alignment horizontal="center"/>
    </xf>
    <xf numFmtId="0" fontId="50" fillId="0" borderId="26" xfId="1" applyFont="1" applyFill="1" applyBorder="1" applyAlignment="1">
      <alignment horizontal="center" vertical="center" wrapText="1"/>
    </xf>
    <xf numFmtId="2" fontId="50" fillId="0" borderId="26" xfId="1" applyNumberFormat="1" applyFont="1" applyFill="1" applyBorder="1" applyAlignment="1">
      <alignment horizontal="center"/>
    </xf>
    <xf numFmtId="2" fontId="7" fillId="2" borderId="67" xfId="1" applyNumberFormat="1" applyFont="1" applyFill="1" applyBorder="1" applyAlignment="1">
      <alignment horizontal="center"/>
    </xf>
    <xf numFmtId="164" fontId="7" fillId="6" borderId="65" xfId="1" applyNumberFormat="1" applyFont="1" applyFill="1" applyBorder="1" applyAlignment="1">
      <alignment horizontal="center"/>
    </xf>
    <xf numFmtId="1" fontId="7" fillId="0" borderId="65" xfId="1" applyNumberFormat="1" applyFont="1" applyFill="1" applyBorder="1" applyAlignment="1" applyProtection="1">
      <alignment horizontal="center"/>
    </xf>
    <xf numFmtId="20" fontId="7" fillId="6" borderId="32" xfId="1" applyNumberFormat="1" applyFont="1" applyFill="1" applyBorder="1" applyAlignment="1">
      <alignment horizontal="center"/>
    </xf>
    <xf numFmtId="0" fontId="7" fillId="6" borderId="33" xfId="1" applyNumberFormat="1" applyFont="1" applyFill="1" applyBorder="1" applyAlignment="1">
      <alignment horizontal="center" vertical="center"/>
    </xf>
    <xf numFmtId="2" fontId="7" fillId="2" borderId="56" xfId="1" applyNumberFormat="1" applyFont="1" applyFill="1" applyBorder="1" applyAlignment="1">
      <alignment horizontal="center"/>
    </xf>
    <xf numFmtId="1" fontId="7" fillId="0" borderId="56" xfId="1" applyNumberFormat="1" applyFont="1" applyFill="1" applyBorder="1" applyAlignment="1">
      <alignment horizontal="center"/>
    </xf>
    <xf numFmtId="1" fontId="7" fillId="0" borderId="56" xfId="1" applyNumberFormat="1" applyFont="1" applyFill="1" applyBorder="1" applyAlignment="1" applyProtection="1">
      <alignment horizontal="center"/>
    </xf>
    <xf numFmtId="2" fontId="7" fillId="0" borderId="56" xfId="1" applyNumberFormat="1" applyFont="1" applyFill="1" applyBorder="1" applyAlignment="1">
      <alignment horizontal="center"/>
    </xf>
    <xf numFmtId="2" fontId="7" fillId="2" borderId="54" xfId="1" applyNumberFormat="1" applyFont="1" applyFill="1" applyBorder="1" applyAlignment="1">
      <alignment horizontal="center"/>
    </xf>
    <xf numFmtId="2" fontId="7" fillId="0" borderId="54" xfId="1" applyNumberFormat="1" applyFont="1" applyFill="1" applyBorder="1" applyAlignment="1">
      <alignment horizontal="center"/>
    </xf>
    <xf numFmtId="2" fontId="7" fillId="2" borderId="4" xfId="1" applyNumberFormat="1" applyFont="1" applyFill="1" applyBorder="1" applyAlignment="1">
      <alignment horizontal="center" vertical="center" wrapText="1"/>
    </xf>
    <xf numFmtId="0" fontId="7" fillId="5" borderId="5" xfId="1" applyNumberFormat="1" applyFont="1" applyFill="1" applyBorder="1" applyAlignment="1">
      <alignment horizontal="center" vertical="center"/>
    </xf>
    <xf numFmtId="20" fontId="7" fillId="5" borderId="0" xfId="1" applyNumberFormat="1" applyFont="1" applyFill="1" applyBorder="1" applyAlignment="1">
      <alignment horizontal="center"/>
    </xf>
    <xf numFmtId="2" fontId="7" fillId="2" borderId="14" xfId="1" applyNumberFormat="1" applyFont="1" applyFill="1" applyBorder="1" applyAlignment="1">
      <alignment horizontal="center" vertical="center" wrapText="1"/>
    </xf>
    <xf numFmtId="14" fontId="7" fillId="0" borderId="0" xfId="1" applyNumberFormat="1" applyFont="1" applyFill="1" applyAlignment="1">
      <alignment horizontal="center"/>
    </xf>
    <xf numFmtId="0" fontId="7" fillId="0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center"/>
    </xf>
    <xf numFmtId="1" fontId="7" fillId="0" borderId="0" xfId="1" applyNumberFormat="1" applyFont="1" applyFill="1" applyAlignment="1">
      <alignment horizontal="center"/>
    </xf>
    <xf numFmtId="2" fontId="7" fillId="0" borderId="0" xfId="1" applyNumberFormat="1" applyFont="1" applyFill="1" applyAlignment="1">
      <alignment horizontal="center"/>
    </xf>
    <xf numFmtId="49" fontId="7" fillId="0" borderId="0" xfId="1" applyNumberFormat="1" applyFont="1" applyFill="1" applyAlignment="1">
      <alignment horizontal="center"/>
    </xf>
    <xf numFmtId="2" fontId="7" fillId="0" borderId="38" xfId="1" applyNumberFormat="1" applyFont="1" applyFill="1" applyBorder="1" applyAlignment="1">
      <alignment horizontal="center" vertical="center" wrapText="1"/>
    </xf>
    <xf numFmtId="1" fontId="7" fillId="2" borderId="48" xfId="1" applyNumberFormat="1" applyFont="1" applyFill="1" applyBorder="1" applyAlignment="1" applyProtection="1">
      <alignment horizontal="center"/>
    </xf>
    <xf numFmtId="0" fontId="50" fillId="0" borderId="9" xfId="1" applyFont="1" applyFill="1" applyBorder="1" applyAlignment="1" applyProtection="1">
      <alignment horizontal="center" vertical="center" wrapText="1"/>
    </xf>
    <xf numFmtId="2" fontId="7" fillId="0" borderId="48" xfId="1" applyNumberFormat="1" applyFont="1" applyFill="1" applyBorder="1" applyAlignment="1">
      <alignment horizontal="center" vertical="center" wrapText="1"/>
    </xf>
    <xf numFmtId="2" fontId="7" fillId="0" borderId="34" xfId="1" applyNumberFormat="1" applyFont="1" applyFill="1" applyBorder="1" applyAlignment="1">
      <alignment horizontal="center" vertical="center" wrapText="1"/>
    </xf>
    <xf numFmtId="49" fontId="7" fillId="0" borderId="42" xfId="1" applyNumberFormat="1" applyFont="1" applyFill="1" applyBorder="1" applyAlignment="1">
      <alignment horizontal="center"/>
    </xf>
    <xf numFmtId="0" fontId="50" fillId="0" borderId="34" xfId="1" applyFont="1" applyFill="1" applyBorder="1" applyAlignment="1" applyProtection="1">
      <alignment horizontal="center"/>
    </xf>
    <xf numFmtId="0" fontId="50" fillId="0" borderId="7" xfId="1" applyFont="1" applyFill="1" applyBorder="1" applyAlignment="1" applyProtection="1">
      <alignment horizontal="center" vertical="center" wrapText="1"/>
    </xf>
    <xf numFmtId="1" fontId="50" fillId="0" borderId="38" xfId="1" applyNumberFormat="1" applyFont="1" applyFill="1" applyBorder="1" applyAlignment="1">
      <alignment horizontal="center"/>
    </xf>
    <xf numFmtId="0" fontId="50" fillId="0" borderId="56" xfId="1" applyFont="1" applyFill="1" applyBorder="1" applyAlignment="1" applyProtection="1">
      <alignment horizontal="center" vertical="center" wrapText="1"/>
    </xf>
    <xf numFmtId="0" fontId="21" fillId="0" borderId="48" xfId="1" applyFont="1" applyFill="1" applyBorder="1" applyAlignment="1">
      <alignment horizontal="center" vertical="center" wrapText="1"/>
    </xf>
    <xf numFmtId="0" fontId="7" fillId="0" borderId="52" xfId="1" applyFont="1" applyFill="1" applyBorder="1" applyAlignment="1" applyProtection="1">
      <alignment horizontal="center" vertical="center" wrapText="1"/>
    </xf>
    <xf numFmtId="0" fontId="7" fillId="0" borderId="52" xfId="1" applyFont="1" applyFill="1" applyBorder="1" applyAlignment="1" applyProtection="1">
      <alignment horizontal="center"/>
    </xf>
    <xf numFmtId="0" fontId="7" fillId="2" borderId="30" xfId="1" applyFont="1" applyFill="1" applyBorder="1" applyAlignment="1" applyProtection="1">
      <alignment horizontal="center"/>
    </xf>
    <xf numFmtId="49" fontId="7" fillId="0" borderId="6" xfId="2" applyNumberFormat="1" applyFont="1" applyBorder="1" applyAlignment="1">
      <alignment horizontal="center" vertical="center"/>
    </xf>
    <xf numFmtId="1" fontId="7" fillId="0" borderId="6" xfId="1" applyNumberFormat="1" applyFont="1" applyFill="1" applyBorder="1" applyAlignment="1" applyProtection="1">
      <alignment horizontal="center"/>
    </xf>
    <xf numFmtId="1" fontId="7" fillId="0" borderId="52" xfId="1" applyNumberFormat="1" applyFont="1" applyFill="1" applyBorder="1" applyAlignment="1">
      <alignment horizontal="center"/>
    </xf>
    <xf numFmtId="1" fontId="7" fillId="0" borderId="6" xfId="1" applyNumberFormat="1" applyFont="1" applyFill="1" applyBorder="1" applyAlignment="1">
      <alignment horizontal="center"/>
    </xf>
    <xf numFmtId="1" fontId="7" fillId="0" borderId="34" xfId="1" applyNumberFormat="1" applyFont="1" applyFill="1" applyBorder="1" applyAlignment="1" applyProtection="1">
      <alignment horizontal="center"/>
    </xf>
    <xf numFmtId="2" fontId="7" fillId="0" borderId="56" xfId="1" applyNumberFormat="1" applyFont="1" applyFill="1" applyBorder="1" applyAlignment="1">
      <alignment horizontal="center" vertical="center" wrapText="1"/>
    </xf>
    <xf numFmtId="0" fontId="7" fillId="2" borderId="5" xfId="1" applyFont="1" applyFill="1" applyBorder="1" applyAlignment="1" applyProtection="1">
      <alignment horizontal="center"/>
    </xf>
    <xf numFmtId="0" fontId="7" fillId="2" borderId="65" xfId="1" applyFont="1" applyFill="1" applyBorder="1" applyAlignment="1">
      <alignment horizontal="center"/>
    </xf>
    <xf numFmtId="0" fontId="7" fillId="2" borderId="67" xfId="1" applyFont="1" applyFill="1" applyBorder="1" applyAlignment="1">
      <alignment horizontal="center" vertical="center" wrapText="1"/>
    </xf>
    <xf numFmtId="2" fontId="7" fillId="2" borderId="23" xfId="1" applyNumberFormat="1" applyFont="1" applyFill="1" applyBorder="1" applyAlignment="1">
      <alignment horizontal="center" vertical="center" wrapText="1"/>
    </xf>
    <xf numFmtId="0" fontId="7" fillId="2" borderId="9" xfId="1" applyFont="1" applyFill="1" applyBorder="1" applyAlignment="1" applyProtection="1">
      <alignment horizontal="center"/>
    </xf>
    <xf numFmtId="0" fontId="7" fillId="0" borderId="33" xfId="1" applyFont="1" applyFill="1" applyBorder="1" applyAlignment="1">
      <alignment horizontal="center" vertical="center" wrapText="1"/>
    </xf>
    <xf numFmtId="1" fontId="7" fillId="2" borderId="9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21" fillId="0" borderId="23" xfId="1" applyFont="1" applyFill="1" applyBorder="1" applyAlignment="1">
      <alignment horizontal="center" vertical="center" wrapText="1"/>
    </xf>
    <xf numFmtId="0" fontId="7" fillId="2" borderId="75" xfId="1" applyFont="1" applyFill="1" applyBorder="1" applyAlignment="1" applyProtection="1">
      <alignment horizontal="center" vertical="center" wrapText="1"/>
    </xf>
    <xf numFmtId="0" fontId="7" fillId="0" borderId="24" xfId="1" applyFont="1" applyFill="1" applyBorder="1" applyAlignment="1">
      <alignment horizontal="center"/>
    </xf>
    <xf numFmtId="2" fontId="7" fillId="2" borderId="24" xfId="1" applyNumberFormat="1" applyFont="1" applyFill="1" applyBorder="1" applyAlignment="1">
      <alignment horizontal="center"/>
    </xf>
    <xf numFmtId="0" fontId="7" fillId="0" borderId="72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/>
    </xf>
    <xf numFmtId="0" fontId="21" fillId="0" borderId="12" xfId="1" applyFont="1" applyFill="1" applyBorder="1" applyAlignment="1">
      <alignment horizontal="center" vertical="center" wrapText="1"/>
    </xf>
    <xf numFmtId="0" fontId="7" fillId="2" borderId="45" xfId="1" applyFont="1" applyFill="1" applyBorder="1" applyAlignment="1" applyProtection="1">
      <alignment horizontal="center" vertical="center" wrapText="1"/>
    </xf>
    <xf numFmtId="0" fontId="7" fillId="2" borderId="66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2" fontId="7" fillId="2" borderId="12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/>
    </xf>
    <xf numFmtId="0" fontId="1" fillId="0" borderId="0" xfId="5"/>
    <xf numFmtId="0" fontId="1" fillId="0" borderId="0" xfId="5" applyAlignment="1">
      <alignment wrapText="1"/>
    </xf>
    <xf numFmtId="0" fontId="1" fillId="0" borderId="0" xfId="5" applyFill="1"/>
    <xf numFmtId="2" fontId="9" fillId="0" borderId="0" xfId="5" applyNumberFormat="1" applyFont="1" applyFill="1" applyBorder="1" applyAlignment="1">
      <alignment horizontal="right"/>
    </xf>
    <xf numFmtId="0" fontId="1" fillId="0" borderId="32" xfId="5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52" fillId="0" borderId="0" xfId="5" applyFont="1"/>
    <xf numFmtId="2" fontId="10" fillId="0" borderId="0" xfId="5" applyNumberFormat="1" applyFont="1" applyFill="1" applyBorder="1" applyAlignment="1">
      <alignment horizontal="right"/>
    </xf>
    <xf numFmtId="2" fontId="9" fillId="0" borderId="37" xfId="0" applyNumberFormat="1" applyFont="1" applyFill="1" applyBorder="1" applyAlignment="1">
      <alignment horizontal="center"/>
    </xf>
    <xf numFmtId="2" fontId="9" fillId="0" borderId="27" xfId="0" applyNumberFormat="1" applyFont="1" applyFill="1" applyBorder="1" applyAlignment="1">
      <alignment horizontal="center"/>
    </xf>
    <xf numFmtId="0" fontId="9" fillId="0" borderId="46" xfId="5" applyFont="1" applyFill="1" applyBorder="1" applyAlignment="1" applyProtection="1">
      <alignment horizontal="center" vertical="center" wrapText="1"/>
    </xf>
    <xf numFmtId="2" fontId="19" fillId="0" borderId="0" xfId="5" applyNumberFormat="1" applyFont="1" applyFill="1" applyBorder="1" applyAlignment="1">
      <alignment horizontal="right"/>
    </xf>
    <xf numFmtId="0" fontId="9" fillId="0" borderId="8" xfId="5" applyFont="1" applyFill="1" applyBorder="1" applyAlignment="1" applyProtection="1">
      <alignment horizontal="center" vertical="center" wrapText="1"/>
    </xf>
    <xf numFmtId="2" fontId="9" fillId="0" borderId="54" xfId="0" applyNumberFormat="1" applyFont="1" applyFill="1" applyBorder="1" applyAlignment="1">
      <alignment horizontal="center"/>
    </xf>
    <xf numFmtId="2" fontId="9" fillId="0" borderId="53" xfId="0" applyNumberFormat="1" applyFont="1" applyFill="1" applyBorder="1" applyAlignment="1">
      <alignment horizontal="center"/>
    </xf>
    <xf numFmtId="0" fontId="21" fillId="0" borderId="0" xfId="5" applyFont="1" applyFill="1" applyBorder="1" applyAlignment="1"/>
    <xf numFmtId="0" fontId="21" fillId="0" borderId="0" xfId="5" applyFont="1" applyFill="1" applyBorder="1" applyAlignment="1">
      <alignment vertical="center"/>
    </xf>
    <xf numFmtId="0" fontId="9" fillId="0" borderId="29" xfId="5" applyFont="1" applyFill="1" applyBorder="1" applyAlignment="1" applyProtection="1">
      <alignment horizontal="center" vertical="center" wrapText="1"/>
    </xf>
    <xf numFmtId="0" fontId="9" fillId="0" borderId="39" xfId="5" applyFont="1" applyFill="1" applyBorder="1" applyAlignment="1" applyProtection="1">
      <alignment horizontal="center" vertical="center" wrapText="1"/>
    </xf>
    <xf numFmtId="0" fontId="1" fillId="0" borderId="0" xfId="5" applyFont="1"/>
    <xf numFmtId="0" fontId="9" fillId="0" borderId="6" xfId="5" applyFont="1" applyFill="1" applyBorder="1" applyAlignment="1" applyProtection="1">
      <alignment horizontal="center" vertical="center" wrapText="1"/>
    </xf>
    <xf numFmtId="0" fontId="1" fillId="0" borderId="4" xfId="5" applyFont="1" applyFill="1" applyBorder="1" applyAlignment="1" applyProtection="1">
      <alignment horizontal="center" vertical="center" wrapText="1"/>
    </xf>
    <xf numFmtId="2" fontId="9" fillId="0" borderId="0" xfId="5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21" fillId="0" borderId="9" xfId="3" applyFont="1" applyFill="1" applyBorder="1" applyAlignment="1" applyProtection="1">
      <alignment horizontal="center"/>
    </xf>
    <xf numFmtId="0" fontId="9" fillId="0" borderId="14" xfId="3" applyFont="1" applyFill="1" applyBorder="1" applyAlignment="1">
      <alignment horizontal="center" vertical="center"/>
    </xf>
    <xf numFmtId="0" fontId="9" fillId="0" borderId="14" xfId="3" applyFont="1" applyFill="1" applyBorder="1" applyAlignment="1" applyProtection="1">
      <alignment horizontal="center" vertical="center"/>
    </xf>
    <xf numFmtId="0" fontId="1" fillId="0" borderId="33" xfId="5" applyFill="1" applyBorder="1" applyAlignment="1">
      <alignment horizontal="center" vertical="center" wrapText="1"/>
    </xf>
    <xf numFmtId="2" fontId="50" fillId="0" borderId="23" xfId="0" applyNumberFormat="1" applyFont="1" applyBorder="1" applyAlignment="1">
      <alignment horizontal="center" vertical="center"/>
    </xf>
    <xf numFmtId="2" fontId="50" fillId="0" borderId="12" xfId="0" applyNumberFormat="1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 wrapText="1"/>
    </xf>
    <xf numFmtId="2" fontId="50" fillId="0" borderId="55" xfId="0" applyNumberFormat="1" applyFont="1" applyBorder="1" applyAlignment="1">
      <alignment horizontal="center" vertical="center"/>
    </xf>
    <xf numFmtId="2" fontId="50" fillId="0" borderId="53" xfId="0" applyNumberFormat="1" applyFont="1" applyBorder="1" applyAlignment="1">
      <alignment horizontal="center" vertical="center"/>
    </xf>
    <xf numFmtId="0" fontId="50" fillId="0" borderId="53" xfId="0" applyFont="1" applyBorder="1" applyAlignment="1">
      <alignment horizontal="center" vertical="center" wrapText="1"/>
    </xf>
    <xf numFmtId="0" fontId="11" fillId="0" borderId="50" xfId="5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1" fillId="0" borderId="50" xfId="5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>
      <alignment horizontal="center"/>
    </xf>
    <xf numFmtId="0" fontId="9" fillId="0" borderId="56" xfId="3" applyFont="1" applyFill="1" applyBorder="1" applyAlignment="1" applyProtection="1">
      <alignment horizontal="center" vertical="center"/>
    </xf>
    <xf numFmtId="0" fontId="21" fillId="0" borderId="56" xfId="3" applyFont="1" applyFill="1" applyBorder="1" applyAlignment="1" applyProtection="1">
      <alignment horizontal="center"/>
    </xf>
    <xf numFmtId="0" fontId="9" fillId="0" borderId="7" xfId="3" applyFont="1" applyFill="1" applyBorder="1" applyAlignment="1">
      <alignment horizontal="center" vertical="center"/>
    </xf>
    <xf numFmtId="0" fontId="21" fillId="0" borderId="14" xfId="3" applyFont="1" applyFill="1" applyBorder="1" applyAlignment="1" applyProtection="1">
      <alignment horizontal="center"/>
    </xf>
    <xf numFmtId="0" fontId="9" fillId="0" borderId="9" xfId="3" applyFont="1" applyFill="1" applyBorder="1" applyAlignment="1">
      <alignment horizontal="center" vertical="center"/>
    </xf>
    <xf numFmtId="0" fontId="11" fillId="0" borderId="56" xfId="0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center"/>
    </xf>
    <xf numFmtId="0" fontId="9" fillId="0" borderId="14" xfId="0" applyFont="1" applyFill="1" applyBorder="1" applyAlignment="1" applyProtection="1">
      <alignment horizontal="center" vertical="center"/>
    </xf>
    <xf numFmtId="0" fontId="21" fillId="0" borderId="7" xfId="3" applyFont="1" applyFill="1" applyBorder="1" applyAlignment="1" applyProtection="1">
      <alignment horizontal="center"/>
    </xf>
    <xf numFmtId="0" fontId="9" fillId="0" borderId="7" xfId="3" applyFont="1" applyFill="1" applyBorder="1" applyAlignment="1">
      <alignment horizontal="center" vertical="center" wrapText="1"/>
    </xf>
    <xf numFmtId="0" fontId="9" fillId="0" borderId="54" xfId="3" applyFont="1" applyFill="1" applyBorder="1" applyAlignment="1">
      <alignment horizontal="center" vertical="center"/>
    </xf>
    <xf numFmtId="0" fontId="21" fillId="0" borderId="47" xfId="3" applyFont="1" applyFill="1" applyBorder="1" applyAlignment="1">
      <alignment horizontal="center" vertical="center"/>
    </xf>
    <xf numFmtId="0" fontId="9" fillId="0" borderId="47" xfId="3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/>
    </xf>
    <xf numFmtId="2" fontId="9" fillId="0" borderId="7" xfId="0" applyNumberFormat="1" applyFont="1" applyFill="1" applyBorder="1" applyAlignment="1">
      <alignment horizontal="center"/>
    </xf>
    <xf numFmtId="2" fontId="9" fillId="0" borderId="52" xfId="0" applyNumberFormat="1" applyFont="1" applyFill="1" applyBorder="1" applyAlignment="1">
      <alignment horizontal="center"/>
    </xf>
    <xf numFmtId="0" fontId="9" fillId="0" borderId="13" xfId="5" applyFont="1" applyFill="1" applyBorder="1" applyAlignment="1" applyProtection="1">
      <alignment horizontal="center" vertical="center" wrapText="1"/>
    </xf>
    <xf numFmtId="0" fontId="9" fillId="0" borderId="56" xfId="5" applyFont="1" applyFill="1" applyBorder="1" applyAlignment="1" applyProtection="1">
      <alignment horizontal="center" vertical="center" wrapText="1"/>
    </xf>
    <xf numFmtId="0" fontId="9" fillId="0" borderId="53" xfId="5" applyFont="1" applyFill="1" applyBorder="1" applyAlignment="1" applyProtection="1">
      <alignment horizontal="center" vertical="center" wrapText="1"/>
    </xf>
    <xf numFmtId="0" fontId="9" fillId="0" borderId="55" xfId="5" applyFont="1" applyFill="1" applyBorder="1" applyAlignment="1" applyProtection="1">
      <alignment horizontal="center" vertical="center" wrapText="1"/>
    </xf>
    <xf numFmtId="0" fontId="9" fillId="0" borderId="56" xfId="5" applyFont="1" applyFill="1" applyBorder="1" applyAlignment="1">
      <alignment horizontal="center" vertical="center" wrapText="1"/>
    </xf>
    <xf numFmtId="0" fontId="9" fillId="0" borderId="53" xfId="5" applyFont="1" applyFill="1" applyBorder="1" applyAlignment="1">
      <alignment horizontal="center" vertical="center" wrapText="1"/>
    </xf>
    <xf numFmtId="0" fontId="9" fillId="0" borderId="54" xfId="5" applyFont="1" applyFill="1" applyBorder="1" applyAlignment="1">
      <alignment horizontal="center" vertical="center" wrapText="1"/>
    </xf>
    <xf numFmtId="0" fontId="9" fillId="0" borderId="54" xfId="5" applyFont="1" applyFill="1" applyBorder="1" applyAlignment="1" applyProtection="1">
      <alignment horizontal="center" vertical="center" wrapText="1"/>
    </xf>
    <xf numFmtId="0" fontId="9" fillId="0" borderId="26" xfId="5" applyFont="1" applyFill="1" applyBorder="1" applyAlignment="1" applyProtection="1">
      <alignment horizontal="center" vertical="center" wrapText="1"/>
    </xf>
    <xf numFmtId="0" fontId="9" fillId="0" borderId="35" xfId="5" applyFont="1" applyFill="1" applyBorder="1" applyAlignment="1" applyProtection="1">
      <alignment horizontal="center" vertical="center" wrapText="1"/>
    </xf>
    <xf numFmtId="0" fontId="9" fillId="0" borderId="7" xfId="5" applyFont="1" applyFill="1" applyBorder="1" applyAlignment="1">
      <alignment horizontal="center" vertical="center" wrapText="1"/>
    </xf>
    <xf numFmtId="0" fontId="9" fillId="0" borderId="21" xfId="5" applyFont="1" applyFill="1" applyBorder="1" applyAlignment="1">
      <alignment horizontal="center" vertical="center" wrapText="1"/>
    </xf>
    <xf numFmtId="0" fontId="9" fillId="0" borderId="16" xfId="5" applyFont="1" applyFill="1" applyBorder="1" applyAlignment="1">
      <alignment horizontal="center" vertical="center" wrapText="1"/>
    </xf>
    <xf numFmtId="0" fontId="9" fillId="0" borderId="59" xfId="5" applyFont="1" applyFill="1" applyBorder="1" applyAlignment="1">
      <alignment horizontal="center" vertical="center" wrapText="1"/>
    </xf>
    <xf numFmtId="0" fontId="9" fillId="0" borderId="47" xfId="5" applyFont="1" applyFill="1" applyBorder="1" applyAlignment="1">
      <alignment horizontal="center" vertical="center" wrapText="1"/>
    </xf>
    <xf numFmtId="0" fontId="9" fillId="0" borderId="57" xfId="5" applyFont="1" applyFill="1" applyBorder="1" applyAlignment="1" applyProtection="1">
      <alignment horizontal="center" vertical="center" wrapText="1"/>
    </xf>
    <xf numFmtId="0" fontId="9" fillId="0" borderId="7" xfId="5" applyFont="1" applyFill="1" applyBorder="1" applyAlignment="1" applyProtection="1">
      <alignment horizontal="center" vertical="center" wrapText="1"/>
    </xf>
    <xf numFmtId="0" fontId="9" fillId="0" borderId="47" xfId="5" applyFont="1" applyFill="1" applyBorder="1" applyAlignment="1" applyProtection="1">
      <alignment horizontal="center" vertical="center" wrapText="1"/>
    </xf>
    <xf numFmtId="0" fontId="9" fillId="0" borderId="32" xfId="5" applyFont="1" applyFill="1" applyBorder="1" applyAlignment="1" applyProtection="1">
      <alignment horizontal="center" vertical="center" wrapText="1"/>
    </xf>
    <xf numFmtId="0" fontId="9" fillId="0" borderId="14" xfId="5" applyFont="1" applyFill="1" applyBorder="1" applyAlignment="1" applyProtection="1">
      <alignment horizontal="center" vertical="center" wrapText="1"/>
    </xf>
    <xf numFmtId="0" fontId="52" fillId="0" borderId="0" xfId="5" applyFont="1" applyFill="1" applyAlignment="1">
      <alignment vertical="center" wrapText="1"/>
    </xf>
    <xf numFmtId="0" fontId="40" fillId="0" borderId="0" xfId="5" applyFont="1" applyFill="1" applyAlignment="1">
      <alignment vertical="center"/>
    </xf>
    <xf numFmtId="0" fontId="1" fillId="0" borderId="0" xfId="5" applyAlignment="1">
      <alignment vertical="center" wrapText="1"/>
    </xf>
    <xf numFmtId="0" fontId="9" fillId="0" borderId="4" xfId="5" applyFont="1" applyFill="1" applyBorder="1" applyAlignment="1">
      <alignment horizontal="center" vertical="center" wrapText="1"/>
    </xf>
    <xf numFmtId="0" fontId="9" fillId="0" borderId="52" xfId="5" applyFont="1" applyFill="1" applyBorder="1" applyAlignment="1">
      <alignment horizontal="center" vertical="center" wrapText="1"/>
    </xf>
    <xf numFmtId="0" fontId="9" fillId="0" borderId="42" xfId="5" applyFont="1" applyFill="1" applyBorder="1" applyAlignment="1">
      <alignment horizontal="center" vertical="center" wrapText="1"/>
    </xf>
    <xf numFmtId="0" fontId="9" fillId="0" borderId="11" xfId="5" applyFont="1" applyFill="1" applyBorder="1" applyAlignment="1">
      <alignment horizontal="center" vertical="center" wrapText="1"/>
    </xf>
    <xf numFmtId="0" fontId="9" fillId="0" borderId="19" xfId="5" applyFont="1" applyFill="1" applyBorder="1" applyAlignment="1">
      <alignment horizontal="center" vertical="center" wrapText="1"/>
    </xf>
    <xf numFmtId="0" fontId="9" fillId="0" borderId="55" xfId="5" applyFont="1" applyFill="1" applyBorder="1" applyAlignment="1">
      <alignment horizontal="center" vertical="center" wrapText="1"/>
    </xf>
    <xf numFmtId="0" fontId="9" fillId="0" borderId="57" xfId="5" applyFont="1" applyFill="1" applyBorder="1" applyAlignment="1">
      <alignment horizontal="center" vertical="center" wrapText="1"/>
    </xf>
    <xf numFmtId="0" fontId="9" fillId="0" borderId="35" xfId="5" applyFont="1" applyFill="1" applyBorder="1" applyAlignment="1">
      <alignment horizontal="center" vertical="center" wrapText="1"/>
    </xf>
    <xf numFmtId="0" fontId="9" fillId="0" borderId="38" xfId="5" applyFont="1" applyFill="1" applyBorder="1" applyAlignment="1">
      <alignment horizontal="center" vertical="center" wrapText="1"/>
    </xf>
    <xf numFmtId="0" fontId="9" fillId="0" borderId="17" xfId="5" applyFont="1" applyFill="1" applyBorder="1" applyAlignment="1">
      <alignment horizontal="center" vertical="center" wrapText="1"/>
    </xf>
    <xf numFmtId="0" fontId="9" fillId="0" borderId="43" xfId="5" applyFont="1" applyFill="1" applyBorder="1" applyAlignment="1">
      <alignment horizontal="center" vertical="center" wrapText="1"/>
    </xf>
    <xf numFmtId="0" fontId="9" fillId="0" borderId="34" xfId="5" applyFont="1" applyFill="1" applyBorder="1" applyAlignment="1">
      <alignment horizontal="center" vertical="center" wrapText="1"/>
    </xf>
    <xf numFmtId="0" fontId="9" fillId="0" borderId="41" xfId="5" applyFont="1" applyFill="1" applyBorder="1" applyAlignment="1">
      <alignment horizontal="center" vertical="center" wrapText="1"/>
    </xf>
    <xf numFmtId="0" fontId="9" fillId="0" borderId="32" xfId="5" applyFont="1" applyFill="1" applyBorder="1" applyAlignment="1">
      <alignment horizontal="center" vertical="center" wrapText="1"/>
    </xf>
    <xf numFmtId="0" fontId="40" fillId="0" borderId="0" xfId="5" applyFont="1" applyFill="1" applyAlignment="1">
      <alignment vertical="center" wrapText="1"/>
    </xf>
    <xf numFmtId="0" fontId="1" fillId="0" borderId="32" xfId="5" applyFont="1" applyFill="1" applyBorder="1" applyAlignment="1">
      <alignment horizontal="center" vertical="center" wrapText="1"/>
    </xf>
    <xf numFmtId="0" fontId="9" fillId="0" borderId="50" xfId="5" applyFont="1" applyFill="1" applyBorder="1" applyAlignment="1">
      <alignment horizontal="center" vertical="center" wrapText="1"/>
    </xf>
    <xf numFmtId="0" fontId="9" fillId="0" borderId="9" xfId="5" applyFont="1" applyFill="1" applyBorder="1" applyAlignment="1">
      <alignment horizontal="center" vertical="center" wrapText="1"/>
    </xf>
    <xf numFmtId="0" fontId="9" fillId="0" borderId="48" xfId="5" applyFont="1" applyFill="1" applyBorder="1" applyAlignment="1">
      <alignment horizontal="center" vertical="center" wrapText="1"/>
    </xf>
    <xf numFmtId="2" fontId="9" fillId="0" borderId="4" xfId="2" applyNumberFormat="1" applyFont="1" applyFill="1" applyBorder="1" applyAlignment="1">
      <alignment horizontal="center" vertical="center" wrapText="1"/>
    </xf>
    <xf numFmtId="0" fontId="9" fillId="0" borderId="52" xfId="5" applyFont="1" applyFill="1" applyBorder="1" applyAlignment="1" applyProtection="1">
      <alignment horizontal="center" vertical="center" wrapText="1"/>
    </xf>
    <xf numFmtId="0" fontId="9" fillId="0" borderId="42" xfId="5" applyFont="1" applyFill="1" applyBorder="1" applyAlignment="1" applyProtection="1">
      <alignment horizontal="center" vertical="center" wrapText="1"/>
    </xf>
    <xf numFmtId="0" fontId="9" fillId="0" borderId="30" xfId="5" applyFont="1" applyFill="1" applyBorder="1" applyAlignment="1" applyProtection="1">
      <alignment horizontal="center" vertical="center" wrapText="1"/>
    </xf>
    <xf numFmtId="0" fontId="11" fillId="0" borderId="4" xfId="5" applyFont="1" applyFill="1" applyBorder="1" applyAlignment="1">
      <alignment horizontal="center" vertical="center" wrapText="1"/>
    </xf>
    <xf numFmtId="2" fontId="9" fillId="0" borderId="56" xfId="5" applyNumberFormat="1" applyFont="1" applyFill="1" applyBorder="1" applyAlignment="1">
      <alignment horizontal="center" vertical="center" wrapText="1"/>
    </xf>
    <xf numFmtId="2" fontId="9" fillId="0" borderId="53" xfId="5" applyNumberFormat="1" applyFont="1" applyFill="1" applyBorder="1" applyAlignment="1">
      <alignment horizontal="center" vertical="center" wrapText="1"/>
    </xf>
    <xf numFmtId="2" fontId="9" fillId="0" borderId="54" xfId="5" applyNumberFormat="1" applyFont="1" applyFill="1" applyBorder="1" applyAlignment="1">
      <alignment horizontal="center" vertical="center" wrapText="1"/>
    </xf>
    <xf numFmtId="2" fontId="9" fillId="0" borderId="26" xfId="5" applyNumberFormat="1" applyFont="1" applyFill="1" applyBorder="1" applyAlignment="1">
      <alignment horizontal="center" vertical="center" wrapText="1"/>
    </xf>
    <xf numFmtId="2" fontId="9" fillId="0" borderId="35" xfId="5" applyNumberFormat="1" applyFont="1" applyFill="1" applyBorder="1" applyAlignment="1">
      <alignment horizontal="center" vertical="center" wrapText="1"/>
    </xf>
    <xf numFmtId="2" fontId="9" fillId="0" borderId="55" xfId="5" applyNumberFormat="1" applyFont="1" applyFill="1" applyBorder="1" applyAlignment="1">
      <alignment horizontal="center" vertical="center" wrapText="1"/>
    </xf>
    <xf numFmtId="2" fontId="9" fillId="0" borderId="57" xfId="5" applyNumberFormat="1" applyFont="1" applyFill="1" applyBorder="1" applyAlignment="1">
      <alignment horizontal="center" vertical="center" wrapText="1"/>
    </xf>
    <xf numFmtId="2" fontId="9" fillId="0" borderId="32" xfId="5" applyNumberFormat="1" applyFont="1" applyFill="1" applyBorder="1" applyAlignment="1">
      <alignment horizontal="center" vertical="center" wrapText="1"/>
    </xf>
    <xf numFmtId="2" fontId="9" fillId="0" borderId="14" xfId="5" applyNumberFormat="1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9" fillId="0" borderId="14" xfId="4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wrapText="1"/>
    </xf>
    <xf numFmtId="0" fontId="9" fillId="0" borderId="14" xfId="2" applyFont="1" applyFill="1" applyBorder="1" applyAlignment="1">
      <alignment horizontal="center" vertical="center" wrapText="1"/>
    </xf>
    <xf numFmtId="0" fontId="9" fillId="0" borderId="53" xfId="0" applyFont="1" applyFill="1" applyBorder="1" applyAlignment="1" applyProtection="1">
      <alignment horizontal="center" wrapText="1"/>
    </xf>
    <xf numFmtId="0" fontId="4" fillId="0" borderId="56" xfId="4" quotePrefix="1" applyFont="1" applyFill="1" applyBorder="1" applyAlignment="1" applyProtection="1">
      <alignment horizontal="center" vertical="center" wrapText="1"/>
    </xf>
    <xf numFmtId="0" fontId="4" fillId="0" borderId="54" xfId="4" quotePrefix="1" applyFont="1" applyFill="1" applyBorder="1" applyAlignment="1" applyProtection="1">
      <alignment horizontal="center" vertical="center" wrapText="1"/>
    </xf>
    <xf numFmtId="0" fontId="11" fillId="2" borderId="56" xfId="0" applyFont="1" applyFill="1" applyBorder="1" applyAlignment="1" applyProtection="1">
      <alignment horizontal="center" vertical="center"/>
    </xf>
    <xf numFmtId="0" fontId="11" fillId="2" borderId="53" xfId="0" applyFont="1" applyFill="1" applyBorder="1" applyAlignment="1" applyProtection="1">
      <alignment horizontal="center" vertical="center"/>
    </xf>
    <xf numFmtId="0" fontId="11" fillId="2" borderId="55" xfId="0" applyFont="1" applyFill="1" applyBorder="1" applyAlignment="1" applyProtection="1">
      <alignment horizontal="center" vertical="center"/>
    </xf>
    <xf numFmtId="0" fontId="11" fillId="0" borderId="53" xfId="0" applyFont="1" applyFill="1" applyBorder="1" applyAlignment="1" applyProtection="1">
      <alignment horizontal="center" vertical="center"/>
    </xf>
    <xf numFmtId="49" fontId="11" fillId="2" borderId="55" xfId="0" applyNumberFormat="1" applyFont="1" applyFill="1" applyBorder="1" applyAlignment="1" applyProtection="1">
      <alignment horizontal="center" vertical="center"/>
    </xf>
    <xf numFmtId="0" fontId="11" fillId="0" borderId="55" xfId="0" applyFont="1" applyFill="1" applyBorder="1" applyAlignment="1" applyProtection="1">
      <alignment horizontal="center" vertical="center"/>
    </xf>
    <xf numFmtId="0" fontId="18" fillId="2" borderId="55" xfId="0" applyFont="1" applyFill="1" applyBorder="1" applyAlignment="1" applyProtection="1">
      <alignment horizontal="center" vertical="center"/>
    </xf>
    <xf numFmtId="0" fontId="11" fillId="2" borderId="60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9" fillId="0" borderId="0" xfId="2" applyFont="1" applyFill="1" applyBorder="1" applyAlignment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9" fillId="0" borderId="43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50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2" fontId="9" fillId="0" borderId="38" xfId="0" applyNumberFormat="1" applyFont="1" applyFill="1" applyBorder="1" applyAlignment="1">
      <alignment horizontal="center" vertical="center" wrapText="1"/>
    </xf>
    <xf numFmtId="2" fontId="9" fillId="0" borderId="17" xfId="0" applyNumberFormat="1" applyFont="1" applyFill="1" applyBorder="1" applyAlignment="1">
      <alignment horizontal="center" vertical="center" wrapText="1"/>
    </xf>
    <xf numFmtId="2" fontId="9" fillId="0" borderId="43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2" fontId="9" fillId="0" borderId="27" xfId="0" applyNumberFormat="1" applyFont="1" applyFill="1" applyBorder="1" applyAlignment="1">
      <alignment horizontal="center" vertical="center" wrapText="1"/>
    </xf>
    <xf numFmtId="2" fontId="9" fillId="0" borderId="40" xfId="0" applyNumberFormat="1" applyFont="1" applyFill="1" applyBorder="1" applyAlignment="1">
      <alignment horizontal="center" vertical="center" wrapText="1"/>
    </xf>
    <xf numFmtId="2" fontId="9" fillId="0" borderId="37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53" xfId="0" applyNumberFormat="1" applyFont="1" applyFill="1" applyBorder="1" applyAlignment="1">
      <alignment horizontal="center" vertical="center" wrapText="1"/>
    </xf>
    <xf numFmtId="0" fontId="9" fillId="0" borderId="54" xfId="0" applyNumberFormat="1" applyFont="1" applyFill="1" applyBorder="1" applyAlignment="1">
      <alignment horizontal="center" vertical="center" wrapText="1"/>
    </xf>
    <xf numFmtId="2" fontId="9" fillId="2" borderId="54" xfId="0" applyNumberFormat="1" applyFont="1" applyFill="1" applyBorder="1" applyAlignment="1">
      <alignment horizontal="center" vertical="center" wrapText="1"/>
    </xf>
    <xf numFmtId="2" fontId="9" fillId="2" borderId="52" xfId="0" applyNumberFormat="1" applyFont="1" applyFill="1" applyBorder="1" applyAlignment="1">
      <alignment horizontal="center" vertical="center" wrapText="1"/>
    </xf>
    <xf numFmtId="2" fontId="9" fillId="2" borderId="42" xfId="0" applyNumberFormat="1" applyFont="1" applyFill="1" applyBorder="1" applyAlignment="1">
      <alignment horizontal="center" vertical="center" wrapText="1"/>
    </xf>
    <xf numFmtId="2" fontId="9" fillId="2" borderId="30" xfId="0" applyNumberFormat="1" applyFont="1" applyFill="1" applyBorder="1" applyAlignment="1">
      <alignment horizontal="center" vertical="center" wrapText="1"/>
    </xf>
    <xf numFmtId="0" fontId="9" fillId="0" borderId="56" xfId="0" applyFont="1" applyFill="1" applyBorder="1" applyAlignment="1" applyProtection="1">
      <alignment horizontal="center" wrapText="1"/>
    </xf>
    <xf numFmtId="0" fontId="9" fillId="0" borderId="54" xfId="0" applyFont="1" applyFill="1" applyBorder="1" applyAlignment="1" applyProtection="1">
      <alignment horizontal="center" wrapText="1"/>
    </xf>
    <xf numFmtId="2" fontId="9" fillId="0" borderId="27" xfId="5" applyNumberFormat="1" applyFont="1" applyFill="1" applyBorder="1" applyAlignment="1">
      <alignment horizontal="center" vertical="center" wrapText="1"/>
    </xf>
    <xf numFmtId="2" fontId="9" fillId="0" borderId="37" xfId="5" applyNumberFormat="1" applyFont="1" applyFill="1" applyBorder="1" applyAlignment="1">
      <alignment horizontal="center" vertical="center" wrapText="1"/>
    </xf>
    <xf numFmtId="2" fontId="9" fillId="0" borderId="52" xfId="5" applyNumberFormat="1" applyFont="1" applyFill="1" applyBorder="1" applyAlignment="1">
      <alignment horizontal="center" vertical="center" wrapText="1"/>
    </xf>
    <xf numFmtId="2" fontId="9" fillId="0" borderId="42" xfId="5" applyNumberFormat="1" applyFont="1" applyFill="1" applyBorder="1" applyAlignment="1">
      <alignment horizontal="center" vertical="center" wrapText="1"/>
    </xf>
    <xf numFmtId="2" fontId="9" fillId="0" borderId="30" xfId="5" applyNumberFormat="1" applyFont="1" applyFill="1" applyBorder="1" applyAlignment="1">
      <alignment horizontal="center" vertical="center" wrapText="1"/>
    </xf>
    <xf numFmtId="2" fontId="9" fillId="0" borderId="74" xfId="5" applyNumberFormat="1" applyFont="1" applyFill="1" applyBorder="1" applyAlignment="1">
      <alignment horizontal="center" vertical="center" wrapText="1"/>
    </xf>
    <xf numFmtId="2" fontId="9" fillId="0" borderId="58" xfId="5" applyNumberFormat="1" applyFont="1" applyFill="1" applyBorder="1" applyAlignment="1">
      <alignment horizontal="center" vertical="center" wrapText="1"/>
    </xf>
    <xf numFmtId="2" fontId="9" fillId="0" borderId="33" xfId="5" applyNumberFormat="1" applyFont="1" applyFill="1" applyBorder="1" applyAlignment="1">
      <alignment horizontal="center" vertical="center" wrapText="1"/>
    </xf>
    <xf numFmtId="2" fontId="9" fillId="0" borderId="49" xfId="5" applyNumberFormat="1" applyFont="1" applyFill="1" applyBorder="1" applyAlignment="1">
      <alignment horizontal="center" vertical="center" wrapText="1"/>
    </xf>
    <xf numFmtId="0" fontId="9" fillId="0" borderId="6" xfId="5" applyFont="1" applyFill="1" applyBorder="1" applyAlignment="1">
      <alignment horizontal="center" vertical="center" wrapText="1"/>
    </xf>
    <xf numFmtId="0" fontId="9" fillId="0" borderId="58" xfId="5" applyFont="1" applyFill="1" applyBorder="1" applyAlignment="1" applyProtection="1">
      <alignment horizontal="center" vertical="center" wrapText="1"/>
    </xf>
    <xf numFmtId="0" fontId="9" fillId="0" borderId="19" xfId="5" applyFont="1" applyFill="1" applyBorder="1" applyAlignment="1" applyProtection="1">
      <alignment horizontal="center" vertical="center" wrapText="1"/>
    </xf>
    <xf numFmtId="0" fontId="9" fillId="0" borderId="29" xfId="5" applyFont="1" applyFill="1" applyBorder="1" applyAlignment="1">
      <alignment horizontal="center" vertical="center" wrapText="1"/>
    </xf>
    <xf numFmtId="0" fontId="9" fillId="0" borderId="16" xfId="5" applyFont="1" applyFill="1" applyBorder="1" applyAlignment="1" applyProtection="1">
      <alignment horizontal="center" vertical="center" wrapText="1"/>
    </xf>
    <xf numFmtId="0" fontId="9" fillId="0" borderId="38" xfId="5" applyFont="1" applyFill="1" applyBorder="1" applyAlignment="1" applyProtection="1">
      <alignment horizontal="center" vertical="center" wrapText="1"/>
    </xf>
    <xf numFmtId="0" fontId="9" fillId="0" borderId="17" xfId="5" applyFont="1" applyFill="1" applyBorder="1" applyAlignment="1" applyProtection="1">
      <alignment horizontal="center" vertical="center" wrapText="1"/>
    </xf>
    <xf numFmtId="0" fontId="9" fillId="0" borderId="43" xfId="5" applyFont="1" applyFill="1" applyBorder="1" applyAlignment="1" applyProtection="1">
      <alignment horizontal="center" vertical="center" wrapText="1"/>
    </xf>
    <xf numFmtId="0" fontId="9" fillId="0" borderId="41" xfId="5" applyFont="1" applyFill="1" applyBorder="1" applyAlignment="1" applyProtection="1">
      <alignment horizontal="center" vertical="center" wrapText="1"/>
    </xf>
    <xf numFmtId="0" fontId="9" fillId="0" borderId="23" xfId="5" applyFont="1" applyFill="1" applyBorder="1" applyAlignment="1" applyProtection="1">
      <alignment horizontal="center" vertical="center" wrapText="1"/>
    </xf>
    <xf numFmtId="0" fontId="11" fillId="0" borderId="56" xfId="5" applyFont="1" applyFill="1" applyBorder="1" applyAlignment="1" applyProtection="1">
      <alignment horizontal="center" vertical="center" wrapText="1"/>
    </xf>
    <xf numFmtId="0" fontId="11" fillId="0" borderId="53" xfId="5" applyFont="1" applyFill="1" applyBorder="1" applyAlignment="1" applyProtection="1">
      <alignment horizontal="center" vertical="center" wrapText="1"/>
    </xf>
    <xf numFmtId="0" fontId="11" fillId="0" borderId="54" xfId="5" applyFont="1" applyFill="1" applyBorder="1" applyAlignment="1" applyProtection="1">
      <alignment horizontal="center" vertical="center" wrapText="1"/>
    </xf>
    <xf numFmtId="0" fontId="11" fillId="0" borderId="7" xfId="5" applyFont="1" applyFill="1" applyBorder="1" applyAlignment="1" applyProtection="1">
      <alignment horizontal="center" vertical="center" wrapText="1"/>
    </xf>
    <xf numFmtId="0" fontId="11" fillId="0" borderId="47" xfId="5" applyFont="1" applyFill="1" applyBorder="1" applyAlignment="1" applyProtection="1">
      <alignment horizontal="center" vertical="center" wrapText="1"/>
    </xf>
    <xf numFmtId="0" fontId="11" fillId="0" borderId="16" xfId="5" applyFont="1" applyFill="1" applyBorder="1" applyAlignment="1" applyProtection="1">
      <alignment horizontal="center" vertical="center" wrapText="1"/>
    </xf>
    <xf numFmtId="0" fontId="11" fillId="0" borderId="34" xfId="5" applyFont="1" applyFill="1" applyBorder="1" applyAlignment="1" applyProtection="1">
      <alignment horizontal="center" vertical="center" wrapText="1"/>
    </xf>
    <xf numFmtId="0" fontId="11" fillId="0" borderId="41" xfId="5" applyFont="1" applyFill="1" applyBorder="1" applyAlignment="1" applyProtection="1">
      <alignment horizontal="center" vertical="center" wrapText="1"/>
    </xf>
    <xf numFmtId="0" fontId="11" fillId="0" borderId="21" xfId="5" applyFont="1" applyFill="1" applyBorder="1" applyAlignment="1" applyProtection="1">
      <alignment horizontal="center" vertical="center" wrapText="1"/>
    </xf>
    <xf numFmtId="0" fontId="11" fillId="0" borderId="59" xfId="5" applyFont="1" applyFill="1" applyBorder="1" applyAlignment="1" applyProtection="1">
      <alignment horizontal="center" vertical="center" wrapText="1"/>
    </xf>
    <xf numFmtId="0" fontId="11" fillId="0" borderId="35" xfId="5" applyFont="1" applyFill="1" applyBorder="1" applyAlignment="1" applyProtection="1">
      <alignment horizontal="center" vertical="center" wrapText="1"/>
    </xf>
    <xf numFmtId="0" fontId="11" fillId="0" borderId="57" xfId="5" applyFont="1" applyFill="1" applyBorder="1" applyAlignment="1" applyProtection="1">
      <alignment horizontal="center" vertical="center" wrapText="1"/>
    </xf>
    <xf numFmtId="0" fontId="11" fillId="0" borderId="43" xfId="5" applyFont="1" applyFill="1" applyBorder="1" applyAlignment="1" applyProtection="1">
      <alignment horizontal="center" vertical="center" wrapText="1"/>
    </xf>
    <xf numFmtId="0" fontId="11" fillId="0" borderId="32" xfId="5" applyFont="1" applyFill="1" applyBorder="1" applyAlignment="1" applyProtection="1">
      <alignment horizontal="center" vertical="center" wrapText="1"/>
    </xf>
    <xf numFmtId="0" fontId="21" fillId="0" borderId="7" xfId="5" applyFont="1" applyFill="1" applyBorder="1" applyAlignment="1" applyProtection="1">
      <alignment horizontal="center" vertical="center" wrapText="1"/>
    </xf>
    <xf numFmtId="0" fontId="21" fillId="0" borderId="16" xfId="5" applyFont="1" applyFill="1" applyBorder="1" applyAlignment="1" applyProtection="1">
      <alignment horizontal="center" vertical="center" wrapText="1"/>
    </xf>
    <xf numFmtId="0" fontId="21" fillId="0" borderId="47" xfId="5" applyFont="1" applyFill="1" applyBorder="1" applyAlignment="1" applyProtection="1">
      <alignment horizontal="center" vertical="center" wrapText="1"/>
    </xf>
    <xf numFmtId="0" fontId="21" fillId="0" borderId="34" xfId="5" applyFont="1" applyFill="1" applyBorder="1" applyAlignment="1" applyProtection="1">
      <alignment horizontal="center" vertical="center" wrapText="1"/>
    </xf>
    <xf numFmtId="0" fontId="21" fillId="0" borderId="50" xfId="5" applyFont="1" applyFill="1" applyBorder="1" applyAlignment="1" applyProtection="1">
      <alignment horizontal="center" vertical="center" wrapText="1"/>
    </xf>
    <xf numFmtId="0" fontId="21" fillId="0" borderId="41" xfId="5" applyFont="1" applyFill="1" applyBorder="1" applyAlignment="1" applyProtection="1">
      <alignment horizontal="center" vertical="center" wrapText="1"/>
    </xf>
    <xf numFmtId="0" fontId="11" fillId="0" borderId="14" xfId="5" applyFont="1" applyFill="1" applyBorder="1" applyAlignment="1" applyProtection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16" xfId="5" applyFill="1" applyBorder="1" applyAlignment="1">
      <alignment horizontal="center" vertical="center" wrapText="1"/>
    </xf>
    <xf numFmtId="0" fontId="1" fillId="0" borderId="16" xfId="5" applyFont="1" applyFill="1" applyBorder="1" applyAlignment="1">
      <alignment horizontal="center" vertical="center" wrapText="1"/>
    </xf>
    <xf numFmtId="0" fontId="1" fillId="0" borderId="47" xfId="5" applyFont="1" applyFill="1" applyBorder="1" applyAlignment="1">
      <alignment horizontal="center" vertical="center" wrapText="1"/>
    </xf>
    <xf numFmtId="0" fontId="40" fillId="0" borderId="32" xfId="5" applyFont="1" applyFill="1" applyBorder="1" applyAlignment="1">
      <alignment horizontal="center" vertical="center" wrapText="1"/>
    </xf>
    <xf numFmtId="0" fontId="10" fillId="0" borderId="56" xfId="5" applyFont="1" applyFill="1" applyBorder="1" applyAlignment="1" applyProtection="1">
      <alignment horizontal="center" vertical="center" wrapText="1"/>
    </xf>
    <xf numFmtId="0" fontId="10" fillId="0" borderId="53" xfId="5" applyFont="1" applyFill="1" applyBorder="1" applyAlignment="1" applyProtection="1">
      <alignment horizontal="center" vertical="center" wrapText="1"/>
    </xf>
    <xf numFmtId="0" fontId="10" fillId="0" borderId="54" xfId="5" applyFont="1" applyFill="1" applyBorder="1" applyAlignment="1" applyProtection="1">
      <alignment horizontal="center" vertical="center" wrapText="1"/>
    </xf>
    <xf numFmtId="0" fontId="10" fillId="0" borderId="25" xfId="5" applyFont="1" applyFill="1" applyBorder="1" applyAlignment="1" applyProtection="1">
      <alignment horizontal="center" vertical="center" wrapText="1"/>
    </xf>
    <xf numFmtId="0" fontId="10" fillId="0" borderId="36" xfId="5" applyFont="1" applyFill="1" applyBorder="1" applyAlignment="1" applyProtection="1">
      <alignment horizontal="center" vertical="center" wrapText="1"/>
    </xf>
    <xf numFmtId="0" fontId="9" fillId="0" borderId="36" xfId="5" applyFont="1" applyFill="1" applyBorder="1" applyAlignment="1" applyProtection="1">
      <alignment horizontal="center" vertical="center" wrapText="1"/>
    </xf>
    <xf numFmtId="0" fontId="9" fillId="0" borderId="25" xfId="5" applyFont="1" applyFill="1" applyBorder="1" applyAlignment="1" applyProtection="1">
      <alignment horizontal="center" vertical="center" wrapText="1"/>
    </xf>
    <xf numFmtId="0" fontId="9" fillId="0" borderId="28" xfId="5" applyFont="1" applyFill="1" applyBorder="1" applyAlignment="1" applyProtection="1">
      <alignment horizontal="center" vertical="center" wrapText="1"/>
    </xf>
    <xf numFmtId="0" fontId="9" fillId="0" borderId="31" xfId="5" applyFont="1" applyFill="1" applyBorder="1" applyAlignment="1" applyProtection="1">
      <alignment horizontal="center" vertical="center" wrapText="1"/>
    </xf>
    <xf numFmtId="0" fontId="9" fillId="0" borderId="31" xfId="5" applyFont="1" applyFill="1" applyBorder="1" applyAlignment="1">
      <alignment horizontal="center" vertical="center" wrapText="1"/>
    </xf>
    <xf numFmtId="0" fontId="9" fillId="0" borderId="53" xfId="5" applyFont="1" applyFill="1" applyBorder="1" applyAlignment="1">
      <alignment horizontal="center" vertical="center" wrapText="1"/>
    </xf>
    <xf numFmtId="0" fontId="1" fillId="0" borderId="31" xfId="5" applyFont="1" applyFill="1" applyBorder="1" applyAlignment="1">
      <alignment horizontal="center" vertical="center" wrapText="1"/>
    </xf>
    <xf numFmtId="0" fontId="9" fillId="0" borderId="9" xfId="5" applyFont="1" applyFill="1" applyBorder="1" applyAlignment="1" applyProtection="1">
      <alignment horizontal="center" vertical="center" wrapText="1"/>
    </xf>
    <xf numFmtId="0" fontId="9" fillId="0" borderId="9" xfId="5" quotePrefix="1" applyFont="1" applyFill="1" applyBorder="1" applyAlignment="1">
      <alignment horizontal="center" vertical="center" wrapText="1"/>
    </xf>
    <xf numFmtId="0" fontId="9" fillId="0" borderId="14" xfId="5" applyFont="1" applyFill="1" applyBorder="1" applyAlignment="1">
      <alignment horizontal="center" vertical="center" wrapText="1"/>
    </xf>
    <xf numFmtId="0" fontId="9" fillId="0" borderId="46" xfId="5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>
      <alignment horizontal="center" vertical="center" wrapText="1"/>
    </xf>
    <xf numFmtId="0" fontId="9" fillId="0" borderId="12" xfId="5" applyFont="1" applyFill="1" applyBorder="1" applyAlignment="1" applyProtection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1" fillId="0" borderId="56" xfId="5" applyFont="1" applyFill="1" applyBorder="1" applyAlignment="1">
      <alignment horizontal="center" vertical="center" wrapText="1"/>
    </xf>
    <xf numFmtId="0" fontId="1" fillId="0" borderId="54" xfId="5" applyFont="1" applyFill="1" applyBorder="1" applyAlignment="1">
      <alignment horizontal="center" vertical="center" wrapText="1"/>
    </xf>
    <xf numFmtId="2" fontId="9" fillId="0" borderId="7" xfId="5" applyNumberFormat="1" applyFont="1" applyFill="1" applyBorder="1" applyAlignment="1">
      <alignment horizontal="center" vertical="center" wrapText="1"/>
    </xf>
    <xf numFmtId="2" fontId="9" fillId="0" borderId="47" xfId="5" applyNumberFormat="1" applyFont="1" applyFill="1" applyBorder="1" applyAlignment="1">
      <alignment horizontal="center" vertical="center" wrapText="1"/>
    </xf>
    <xf numFmtId="0" fontId="9" fillId="0" borderId="8" xfId="5" applyFont="1" applyFill="1" applyBorder="1" applyAlignment="1">
      <alignment horizontal="center" vertical="center" wrapText="1"/>
    </xf>
    <xf numFmtId="0" fontId="1" fillId="0" borderId="14" xfId="5" applyFont="1" applyFill="1" applyBorder="1" applyAlignment="1">
      <alignment horizontal="center" vertical="center" wrapText="1"/>
    </xf>
    <xf numFmtId="2" fontId="9" fillId="0" borderId="9" xfId="5" applyNumberFormat="1" applyFont="1" applyFill="1" applyBorder="1" applyAlignment="1">
      <alignment horizontal="center" vertical="center" wrapText="1"/>
    </xf>
    <xf numFmtId="0" fontId="1" fillId="0" borderId="48" xfId="5" applyFont="1" applyFill="1" applyBorder="1" applyAlignment="1">
      <alignment horizontal="center" vertical="center" wrapText="1"/>
    </xf>
    <xf numFmtId="0" fontId="1" fillId="0" borderId="14" xfId="5" applyFont="1" applyFill="1" applyBorder="1" applyAlignment="1" applyProtection="1">
      <alignment horizontal="center" vertical="center" wrapText="1"/>
    </xf>
    <xf numFmtId="0" fontId="11" fillId="0" borderId="47" xfId="0" applyFont="1" applyFill="1" applyBorder="1" applyAlignment="1" applyProtection="1">
      <alignment horizontal="center" vertical="center" wrapText="1"/>
    </xf>
    <xf numFmtId="0" fontId="1" fillId="0" borderId="7" xfId="5" applyFill="1" applyBorder="1" applyAlignment="1">
      <alignment horizontal="center" vertical="center" wrapText="1"/>
    </xf>
    <xf numFmtId="0" fontId="1" fillId="0" borderId="47" xfId="5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47" xfId="0" applyNumberFormat="1" applyFont="1" applyFill="1" applyBorder="1" applyAlignment="1">
      <alignment horizontal="center" vertical="center" wrapText="1"/>
    </xf>
    <xf numFmtId="0" fontId="41" fillId="0" borderId="53" xfId="5" applyFont="1" applyFill="1" applyBorder="1" applyAlignment="1">
      <alignment horizontal="center" vertical="center" wrapText="1"/>
    </xf>
    <xf numFmtId="0" fontId="41" fillId="0" borderId="54" xfId="5" applyFont="1" applyFill="1" applyBorder="1" applyAlignment="1">
      <alignment horizontal="center" vertical="center" wrapText="1"/>
    </xf>
    <xf numFmtId="0" fontId="41" fillId="0" borderId="16" xfId="5" applyFont="1" applyFill="1" applyBorder="1" applyAlignment="1">
      <alignment horizontal="center" wrapText="1"/>
    </xf>
    <xf numFmtId="0" fontId="41" fillId="0" borderId="47" xfId="5" applyFont="1" applyFill="1" applyBorder="1" applyAlignment="1">
      <alignment horizontal="center" wrapText="1"/>
    </xf>
    <xf numFmtId="0" fontId="9" fillId="0" borderId="57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 applyProtection="1">
      <alignment horizontal="center" vertical="center" wrapText="1"/>
    </xf>
    <xf numFmtId="0" fontId="9" fillId="2" borderId="53" xfId="0" applyFont="1" applyFill="1" applyBorder="1" applyAlignment="1" applyProtection="1">
      <alignment horizontal="center" vertical="center" wrapText="1"/>
    </xf>
    <xf numFmtId="0" fontId="9" fillId="2" borderId="55" xfId="0" applyFont="1" applyFill="1" applyBorder="1" applyAlignment="1" applyProtection="1">
      <alignment horizontal="center" vertical="center" wrapText="1"/>
    </xf>
    <xf numFmtId="0" fontId="9" fillId="2" borderId="55" xfId="0" applyNumberFormat="1" applyFont="1" applyFill="1" applyBorder="1" applyAlignment="1" applyProtection="1">
      <alignment horizontal="center" vertical="center" wrapText="1"/>
    </xf>
    <xf numFmtId="49" fontId="9" fillId="2" borderId="55" xfId="0" applyNumberFormat="1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</xf>
    <xf numFmtId="0" fontId="9" fillId="2" borderId="55" xfId="0" applyFont="1" applyFill="1" applyBorder="1" applyAlignment="1">
      <alignment horizontal="left" vertical="center" wrapText="1"/>
    </xf>
    <xf numFmtId="1" fontId="9" fillId="2" borderId="56" xfId="0" applyNumberFormat="1" applyFont="1" applyFill="1" applyBorder="1" applyAlignment="1" applyProtection="1">
      <alignment horizontal="center" vertical="center" wrapText="1"/>
    </xf>
    <xf numFmtId="1" fontId="9" fillId="2" borderId="53" xfId="0" applyNumberFormat="1" applyFont="1" applyFill="1" applyBorder="1" applyAlignment="1" applyProtection="1">
      <alignment horizontal="center" vertical="center" wrapText="1"/>
    </xf>
    <xf numFmtId="0" fontId="9" fillId="2" borderId="52" xfId="0" applyFont="1" applyFill="1" applyBorder="1" applyAlignment="1" applyProtection="1">
      <alignment horizontal="center" vertical="center" wrapText="1"/>
    </xf>
    <xf numFmtId="0" fontId="9" fillId="2" borderId="42" xfId="0" applyFont="1" applyFill="1" applyBorder="1" applyAlignment="1" applyProtection="1">
      <alignment horizontal="center" vertical="center" wrapText="1"/>
    </xf>
    <xf numFmtId="0" fontId="9" fillId="2" borderId="74" xfId="0" applyFont="1" applyFill="1" applyBorder="1" applyAlignment="1" applyProtection="1">
      <alignment horizontal="center" vertical="center" wrapText="1"/>
    </xf>
    <xf numFmtId="0" fontId="9" fillId="0" borderId="74" xfId="0" applyFont="1" applyFill="1" applyBorder="1" applyAlignment="1" applyProtection="1">
      <alignment horizontal="center" vertical="center" wrapText="1"/>
    </xf>
    <xf numFmtId="0" fontId="9" fillId="2" borderId="54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43" fillId="0" borderId="0" xfId="3" applyFont="1" applyFill="1"/>
    <xf numFmtId="2" fontId="43" fillId="0" borderId="0" xfId="3" applyNumberFormat="1" applyFont="1" applyFill="1" applyBorder="1" applyAlignment="1">
      <alignment horizontal="right"/>
    </xf>
    <xf numFmtId="1" fontId="43" fillId="0" borderId="0" xfId="3" applyNumberFormat="1" applyFont="1" applyFill="1"/>
    <xf numFmtId="0" fontId="43" fillId="0" borderId="0" xfId="3" quotePrefix="1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2" fontId="43" fillId="0" borderId="5" xfId="2" applyNumberFormat="1" applyFont="1" applyFill="1" applyBorder="1" applyAlignment="1">
      <alignment horizontal="center" vertical="center"/>
    </xf>
    <xf numFmtId="2" fontId="43" fillId="0" borderId="0" xfId="3" applyNumberFormat="1" applyFont="1" applyFill="1" applyAlignment="1">
      <alignment horizontal="right"/>
    </xf>
    <xf numFmtId="0" fontId="9" fillId="0" borderId="7" xfId="0" applyFont="1" applyFill="1" applyBorder="1" applyAlignment="1" applyProtection="1">
      <alignment horizontal="center" wrapText="1"/>
    </xf>
    <xf numFmtId="0" fontId="9" fillId="0" borderId="16" xfId="0" applyFont="1" applyFill="1" applyBorder="1" applyAlignment="1" applyProtection="1">
      <alignment horizontal="center" wrapText="1"/>
    </xf>
    <xf numFmtId="0" fontId="9" fillId="0" borderId="57" xfId="0" applyFont="1" applyFill="1" applyBorder="1" applyAlignment="1" applyProtection="1">
      <alignment horizontal="center"/>
    </xf>
    <xf numFmtId="0" fontId="9" fillId="0" borderId="47" xfId="0" applyFont="1" applyFill="1" applyBorder="1" applyAlignment="1" applyProtection="1">
      <alignment horizontal="center" wrapText="1"/>
    </xf>
    <xf numFmtId="0" fontId="9" fillId="0" borderId="7" xfId="0" applyFont="1" applyFill="1" applyBorder="1" applyAlignment="1">
      <alignment horizontal="left" wrapText="1"/>
    </xf>
    <xf numFmtId="0" fontId="9" fillId="0" borderId="7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 wrapText="1"/>
    </xf>
    <xf numFmtId="0" fontId="9" fillId="0" borderId="56" xfId="0" applyFont="1" applyFill="1" applyBorder="1" applyAlignment="1">
      <alignment horizontal="center" wrapText="1"/>
    </xf>
    <xf numFmtId="0" fontId="9" fillId="0" borderId="54" xfId="0" applyFont="1" applyFill="1" applyBorder="1" applyAlignment="1">
      <alignment horizontal="center" wrapText="1"/>
    </xf>
    <xf numFmtId="1" fontId="9" fillId="0" borderId="53" xfId="0" applyNumberFormat="1" applyFont="1" applyFill="1" applyBorder="1" applyAlignment="1" applyProtection="1">
      <alignment horizontal="center" wrapText="1"/>
    </xf>
    <xf numFmtId="0" fontId="9" fillId="0" borderId="47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7" fillId="0" borderId="6" xfId="0" applyFont="1" applyFill="1" applyBorder="1" applyAlignment="1" applyProtection="1">
      <alignment horizontal="center" vertical="center"/>
    </xf>
    <xf numFmtId="0" fontId="21" fillId="0" borderId="56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21" fillId="0" borderId="53" xfId="0" applyFont="1" applyFill="1" applyBorder="1" applyAlignment="1" applyProtection="1">
      <alignment horizontal="center" vertical="center"/>
    </xf>
    <xf numFmtId="0" fontId="21" fillId="0" borderId="55" xfId="0" applyFont="1" applyFill="1" applyBorder="1" applyAlignment="1" applyProtection="1">
      <alignment horizontal="center" vertical="center"/>
    </xf>
    <xf numFmtId="0" fontId="21" fillId="0" borderId="57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21" fillId="0" borderId="54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21" fillId="0" borderId="34" xfId="0" applyFont="1" applyFill="1" applyBorder="1" applyAlignment="1" applyProtection="1">
      <alignment horizontal="center" vertical="center"/>
    </xf>
    <xf numFmtId="0" fontId="7" fillId="0" borderId="36" xfId="0" applyFont="1" applyFill="1" applyBorder="1" applyAlignment="1" applyProtection="1">
      <alignment horizontal="center" vertical="center"/>
    </xf>
    <xf numFmtId="0" fontId="21" fillId="0" borderId="41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21" fillId="0" borderId="32" xfId="0" applyFont="1" applyFill="1" applyBorder="1" applyAlignment="1" applyProtection="1">
      <alignment horizontal="center" vertical="center"/>
    </xf>
    <xf numFmtId="2" fontId="9" fillId="0" borderId="33" xfId="0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 applyProtection="1">
      <alignment horizontal="center" vertical="center"/>
    </xf>
    <xf numFmtId="0" fontId="7" fillId="0" borderId="53" xfId="0" applyFont="1" applyFill="1" applyBorder="1" applyAlignment="1" applyProtection="1">
      <alignment horizontal="center" vertical="center"/>
    </xf>
    <xf numFmtId="0" fontId="21" fillId="0" borderId="12" xfId="0" applyFont="1" applyFill="1" applyBorder="1" applyAlignment="1" applyProtection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21" fillId="0" borderId="16" xfId="0" applyFont="1" applyFill="1" applyBorder="1" applyAlignment="1" applyProtection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21" fillId="0" borderId="47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wrapText="1"/>
    </xf>
    <xf numFmtId="0" fontId="42" fillId="0" borderId="0" xfId="0" applyFont="1" applyFill="1" applyBorder="1" applyAlignment="1">
      <alignment horizontal="center"/>
    </xf>
    <xf numFmtId="0" fontId="41" fillId="0" borderId="7" xfId="0" applyFont="1" applyFill="1" applyBorder="1" applyAlignment="1">
      <alignment horizontal="center"/>
    </xf>
    <xf numFmtId="0" fontId="41" fillId="0" borderId="47" xfId="0" applyFont="1" applyFill="1" applyBorder="1" applyAlignment="1">
      <alignment horizontal="center"/>
    </xf>
    <xf numFmtId="0" fontId="9" fillId="0" borderId="50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2" fontId="9" fillId="0" borderId="42" xfId="0" applyNumberFormat="1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2" fontId="9" fillId="0" borderId="30" xfId="0" applyNumberFormat="1" applyFont="1" applyFill="1" applyBorder="1" applyAlignment="1">
      <alignment horizontal="center"/>
    </xf>
    <xf numFmtId="0" fontId="9" fillId="0" borderId="14" xfId="0" applyFont="1" applyFill="1" applyBorder="1" applyAlignment="1" applyProtection="1">
      <alignment horizontal="center" wrapText="1"/>
    </xf>
    <xf numFmtId="0" fontId="9" fillId="0" borderId="57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top"/>
    </xf>
    <xf numFmtId="0" fontId="9" fillId="0" borderId="12" xfId="0" applyFont="1" applyFill="1" applyBorder="1" applyAlignment="1" applyProtection="1">
      <alignment horizontal="center" wrapText="1"/>
    </xf>
    <xf numFmtId="0" fontId="9" fillId="0" borderId="7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2" fontId="9" fillId="0" borderId="19" xfId="0" applyNumberFormat="1" applyFont="1" applyFill="1" applyBorder="1" applyAlignment="1">
      <alignment horizontal="center"/>
    </xf>
    <xf numFmtId="2" fontId="9" fillId="0" borderId="16" xfId="0" applyNumberFormat="1" applyFont="1" applyFill="1" applyBorder="1" applyAlignment="1">
      <alignment horizontal="center"/>
    </xf>
    <xf numFmtId="2" fontId="9" fillId="0" borderId="47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41" fillId="0" borderId="46" xfId="0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9" fillId="0" borderId="39" xfId="0" applyNumberFormat="1" applyFont="1" applyFill="1" applyBorder="1" applyAlignment="1">
      <alignment horizontal="center"/>
    </xf>
    <xf numFmtId="2" fontId="9" fillId="0" borderId="29" xfId="0" applyNumberFormat="1" applyFont="1" applyFill="1" applyBorder="1" applyAlignment="1">
      <alignment horizontal="center"/>
    </xf>
    <xf numFmtId="2" fontId="9" fillId="0" borderId="46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wrapText="1"/>
    </xf>
    <xf numFmtId="0" fontId="9" fillId="0" borderId="48" xfId="0" applyFont="1" applyFill="1" applyBorder="1" applyAlignment="1" applyProtection="1">
      <alignment horizontal="center" vertical="center" wrapText="1"/>
    </xf>
    <xf numFmtId="0" fontId="9" fillId="0" borderId="76" xfId="0" applyNumberFormat="1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 wrapText="1"/>
    </xf>
    <xf numFmtId="0" fontId="11" fillId="0" borderId="44" xfId="5" applyFont="1" applyFill="1" applyBorder="1" applyAlignment="1" applyProtection="1">
      <alignment horizontal="center" vertical="center" wrapText="1"/>
    </xf>
    <xf numFmtId="0" fontId="9" fillId="0" borderId="63" xfId="5" applyFont="1" applyFill="1" applyBorder="1" applyAlignment="1" applyProtection="1">
      <alignment horizontal="center" vertical="center" wrapText="1"/>
    </xf>
    <xf numFmtId="0" fontId="9" fillId="0" borderId="23" xfId="5" applyFont="1" applyFill="1" applyBorder="1" applyAlignment="1">
      <alignment horizontal="center" vertical="center" wrapText="1"/>
    </xf>
    <xf numFmtId="0" fontId="9" fillId="0" borderId="21" xfId="5" applyFont="1" applyFill="1" applyBorder="1" applyAlignment="1" applyProtection="1">
      <alignment horizontal="center" vertical="center" wrapText="1"/>
    </xf>
    <xf numFmtId="0" fontId="43" fillId="0" borderId="15" xfId="3" applyFont="1" applyFill="1" applyBorder="1" applyAlignment="1" applyProtection="1">
      <alignment horizontal="left" wrapText="1"/>
    </xf>
    <xf numFmtId="0" fontId="9" fillId="0" borderId="55" xfId="0" quotePrefix="1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14" xfId="3" applyFont="1" applyFill="1" applyBorder="1" applyAlignment="1" applyProtection="1">
      <alignment horizontal="center" vertical="center" wrapText="1"/>
    </xf>
    <xf numFmtId="0" fontId="9" fillId="0" borderId="56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54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wrapText="1"/>
    </xf>
    <xf numFmtId="0" fontId="9" fillId="0" borderId="0" xfId="3" applyFont="1" applyFill="1" applyAlignment="1">
      <alignment horizontal="left" wrapText="1"/>
    </xf>
    <xf numFmtId="2" fontId="7" fillId="0" borderId="4" xfId="1" applyNumberFormat="1" applyFont="1" applyFill="1" applyBorder="1" applyAlignment="1">
      <alignment horizontal="center" vertical="center" wrapText="1"/>
    </xf>
    <xf numFmtId="2" fontId="22" fillId="0" borderId="4" xfId="1" applyNumberFormat="1" applyFont="1" applyFill="1" applyBorder="1" applyAlignment="1">
      <alignment horizontal="center" vertical="center" wrapText="1"/>
    </xf>
    <xf numFmtId="2" fontId="50" fillId="0" borderId="14" xfId="1" applyNumberFormat="1" applyFont="1" applyFill="1" applyBorder="1" applyAlignment="1">
      <alignment horizontal="center" vertical="center" wrapText="1"/>
    </xf>
    <xf numFmtId="2" fontId="7" fillId="0" borderId="12" xfId="1" applyNumberFormat="1" applyFont="1" applyFill="1" applyBorder="1" applyAlignment="1">
      <alignment horizontal="center" vertical="center" wrapText="1"/>
    </xf>
    <xf numFmtId="2" fontId="7" fillId="0" borderId="23" xfId="1" applyNumberFormat="1" applyFont="1" applyFill="1" applyBorder="1" applyAlignment="1">
      <alignment horizontal="center" vertical="center" wrapText="1"/>
    </xf>
    <xf numFmtId="2" fontId="7" fillId="0" borderId="49" xfId="1" applyNumberFormat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/>
    </xf>
    <xf numFmtId="0" fontId="7" fillId="0" borderId="75" xfId="1" applyFont="1" applyFill="1" applyBorder="1" applyAlignment="1">
      <alignment horizontal="center"/>
    </xf>
    <xf numFmtId="0" fontId="7" fillId="0" borderId="1" xfId="1" applyFont="1" applyFill="1" applyBorder="1" applyAlignment="1" applyProtection="1">
      <alignment horizontal="center"/>
    </xf>
    <xf numFmtId="0" fontId="21" fillId="0" borderId="13" xfId="1" applyFont="1" applyFill="1" applyBorder="1" applyAlignment="1" applyProtection="1">
      <alignment horizontal="center" vertical="center" wrapText="1"/>
    </xf>
    <xf numFmtId="0" fontId="22" fillId="0" borderId="12" xfId="1" applyFont="1" applyFill="1" applyBorder="1" applyAlignment="1" applyProtection="1">
      <alignment horizontal="center" vertical="center" wrapText="1"/>
    </xf>
    <xf numFmtId="0" fontId="22" fillId="0" borderId="45" xfId="1" applyFont="1" applyFill="1" applyBorder="1" applyAlignment="1" applyProtection="1">
      <alignment horizontal="center" vertical="center" wrapText="1"/>
    </xf>
    <xf numFmtId="0" fontId="22" fillId="0" borderId="66" xfId="1" applyFont="1" applyFill="1" applyBorder="1" applyAlignment="1">
      <alignment horizontal="center"/>
    </xf>
    <xf numFmtId="0" fontId="22" fillId="0" borderId="71" xfId="1" applyFont="1" applyFill="1" applyBorder="1" applyAlignment="1">
      <alignment horizontal="center"/>
    </xf>
    <xf numFmtId="0" fontId="22" fillId="0" borderId="12" xfId="1" applyFont="1" applyFill="1" applyBorder="1" applyAlignment="1">
      <alignment horizontal="center" vertical="center" wrapText="1"/>
    </xf>
    <xf numFmtId="1" fontId="22" fillId="0" borderId="45" xfId="1" applyNumberFormat="1" applyFont="1" applyFill="1" applyBorder="1" applyAlignment="1">
      <alignment horizontal="center"/>
    </xf>
    <xf numFmtId="2" fontId="22" fillId="0" borderId="66" xfId="1" applyNumberFormat="1" applyFont="1" applyFill="1" applyBorder="1" applyAlignment="1">
      <alignment horizontal="center"/>
    </xf>
    <xf numFmtId="0" fontId="7" fillId="0" borderId="45" xfId="1" applyFont="1" applyFill="1" applyBorder="1" applyAlignment="1">
      <alignment horizontal="center"/>
    </xf>
    <xf numFmtId="0" fontId="7" fillId="0" borderId="0" xfId="1" applyFont="1" applyFill="1" applyBorder="1" applyAlignment="1" applyProtection="1">
      <alignment horizontal="center"/>
    </xf>
    <xf numFmtId="1" fontId="21" fillId="0" borderId="8" xfId="1" applyNumberFormat="1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 wrapText="1"/>
    </xf>
    <xf numFmtId="0" fontId="9" fillId="0" borderId="56" xfId="3" applyFont="1" applyFill="1" applyBorder="1" applyAlignment="1">
      <alignment horizontal="center" vertical="center" wrapText="1"/>
    </xf>
    <xf numFmtId="0" fontId="9" fillId="0" borderId="0" xfId="3" applyFont="1" applyFill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43" fillId="0" borderId="0" xfId="2" applyFont="1" applyFill="1" applyBorder="1" applyAlignment="1">
      <alignment horizontal="center" vertical="center" wrapText="1"/>
    </xf>
    <xf numFmtId="0" fontId="9" fillId="0" borderId="55" xfId="0" applyFont="1" applyFill="1" applyBorder="1" applyAlignment="1" applyProtection="1">
      <alignment horizontal="center" wrapText="1"/>
    </xf>
    <xf numFmtId="0" fontId="9" fillId="0" borderId="4" xfId="0" applyFont="1" applyFill="1" applyBorder="1" applyAlignment="1" applyProtection="1">
      <alignment horizontal="center" wrapText="1"/>
    </xf>
    <xf numFmtId="0" fontId="9" fillId="0" borderId="7" xfId="3" applyFont="1" applyFill="1" applyBorder="1" applyAlignment="1" applyProtection="1">
      <alignment horizontal="center" wrapText="1"/>
    </xf>
    <xf numFmtId="0" fontId="9" fillId="0" borderId="9" xfId="3" applyFont="1" applyFill="1" applyBorder="1" applyAlignment="1" applyProtection="1">
      <alignment horizontal="center" wrapText="1"/>
    </xf>
    <xf numFmtId="0" fontId="9" fillId="0" borderId="0" xfId="3" applyFont="1" applyFill="1" applyBorder="1" applyAlignment="1" applyProtection="1">
      <alignment horizontal="center" wrapText="1"/>
    </xf>
    <xf numFmtId="0" fontId="9" fillId="0" borderId="56" xfId="3" applyFont="1" applyFill="1" applyBorder="1" applyAlignment="1" applyProtection="1">
      <alignment horizontal="center" wrapText="1"/>
    </xf>
    <xf numFmtId="0" fontId="9" fillId="0" borderId="14" xfId="3" applyFont="1" applyFill="1" applyBorder="1" applyAlignment="1" applyProtection="1">
      <alignment horizontal="center" wrapText="1"/>
    </xf>
    <xf numFmtId="0" fontId="9" fillId="0" borderId="0" xfId="3" applyFont="1" applyFill="1" applyBorder="1" applyAlignment="1">
      <alignment wrapText="1"/>
    </xf>
    <xf numFmtId="0" fontId="9" fillId="0" borderId="0" xfId="3" applyFont="1" applyFill="1" applyAlignment="1">
      <alignment wrapText="1"/>
    </xf>
    <xf numFmtId="0" fontId="9" fillId="0" borderId="14" xfId="3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horizontal="center" vertical="center" wrapText="1"/>
    </xf>
    <xf numFmtId="2" fontId="9" fillId="0" borderId="26" xfId="0" applyNumberFormat="1" applyFont="1" applyFill="1" applyBorder="1" applyAlignment="1">
      <alignment horizontal="center" vertical="center" wrapText="1"/>
    </xf>
    <xf numFmtId="2" fontId="7" fillId="0" borderId="56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2" fontId="9" fillId="0" borderId="14" xfId="3" applyNumberFormat="1" applyFont="1" applyFill="1" applyBorder="1" applyAlignment="1">
      <alignment horizontal="center" vertical="center" wrapText="1"/>
    </xf>
    <xf numFmtId="2" fontId="9" fillId="0" borderId="0" xfId="3" applyNumberFormat="1" applyFont="1" applyFill="1" applyBorder="1" applyAlignment="1">
      <alignment horizontal="center" vertical="center" wrapText="1"/>
    </xf>
    <xf numFmtId="2" fontId="9" fillId="0" borderId="56" xfId="3" applyNumberFormat="1" applyFont="1" applyFill="1" applyBorder="1" applyAlignment="1">
      <alignment horizontal="center" vertical="center" wrapText="1"/>
    </xf>
    <xf numFmtId="2" fontId="9" fillId="0" borderId="54" xfId="3" applyNumberFormat="1" applyFont="1" applyFill="1" applyBorder="1" applyAlignment="1">
      <alignment horizontal="center" vertical="center" wrapText="1"/>
    </xf>
    <xf numFmtId="0" fontId="43" fillId="0" borderId="11" xfId="3" applyFont="1" applyFill="1" applyBorder="1" applyAlignment="1">
      <alignment horizontal="center" vertical="center" wrapText="1"/>
    </xf>
    <xf numFmtId="2" fontId="9" fillId="0" borderId="5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49" xfId="3" applyNumberFormat="1" applyFont="1" applyFill="1" applyBorder="1" applyAlignment="1">
      <alignment horizontal="center" vertical="center" wrapText="1"/>
    </xf>
    <xf numFmtId="0" fontId="11" fillId="0" borderId="1" xfId="5" applyFont="1" applyFill="1" applyBorder="1" applyAlignment="1" applyProtection="1">
      <alignment horizontal="center" vertical="center" wrapText="1"/>
    </xf>
    <xf numFmtId="0" fontId="9" fillId="0" borderId="63" xfId="5" applyFont="1" applyFill="1" applyBorder="1" applyAlignment="1">
      <alignment horizontal="center" vertical="center" wrapText="1"/>
    </xf>
    <xf numFmtId="0" fontId="11" fillId="0" borderId="39" xfId="5" applyFont="1" applyFill="1" applyBorder="1" applyAlignment="1" applyProtection="1">
      <alignment horizontal="center" vertical="center" wrapText="1"/>
    </xf>
    <xf numFmtId="2" fontId="9" fillId="0" borderId="12" xfId="5" applyNumberFormat="1" applyFont="1" applyFill="1" applyBorder="1" applyAlignment="1">
      <alignment horizontal="center" vertical="center" wrapText="1"/>
    </xf>
    <xf numFmtId="0" fontId="9" fillId="0" borderId="12" xfId="5" applyFont="1" applyFill="1" applyBorder="1" applyAlignment="1">
      <alignment horizontal="center" vertical="center" wrapText="1"/>
    </xf>
    <xf numFmtId="0" fontId="9" fillId="0" borderId="1" xfId="5" applyFont="1" applyFill="1" applyBorder="1" applyAlignment="1" applyProtection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77" xfId="5" applyFont="1" applyFill="1" applyBorder="1" applyAlignment="1" applyProtection="1">
      <alignment horizontal="center" vertical="center" wrapText="1"/>
    </xf>
    <xf numFmtId="0" fontId="11" fillId="0" borderId="63" xfId="5" applyFont="1" applyFill="1" applyBorder="1" applyAlignment="1" applyProtection="1">
      <alignment horizontal="center" vertical="center" wrapText="1"/>
    </xf>
    <xf numFmtId="0" fontId="9" fillId="0" borderId="44" xfId="5" applyFont="1" applyFill="1" applyBorder="1" applyAlignment="1">
      <alignment horizontal="center" vertical="center" wrapText="1"/>
    </xf>
    <xf numFmtId="2" fontId="7" fillId="0" borderId="0" xfId="5" applyNumberFormat="1" applyFont="1" applyFill="1" applyBorder="1" applyAlignment="1">
      <alignment horizontal="right"/>
    </xf>
    <xf numFmtId="0" fontId="50" fillId="0" borderId="6" xfId="5" applyFont="1" applyFill="1" applyBorder="1" applyAlignment="1">
      <alignment horizontal="center" vertical="center" wrapText="1"/>
    </xf>
    <xf numFmtId="0" fontId="41" fillId="0" borderId="56" xfId="5" applyFont="1" applyFill="1" applyBorder="1" applyAlignment="1">
      <alignment horizontal="center" vertical="center" wrapText="1"/>
    </xf>
    <xf numFmtId="0" fontId="50" fillId="0" borderId="7" xfId="5" applyFont="1" applyFill="1" applyBorder="1" applyAlignment="1">
      <alignment horizontal="center" vertical="center" wrapText="1"/>
    </xf>
    <xf numFmtId="0" fontId="50" fillId="0" borderId="56" xfId="5" applyFont="1" applyFill="1" applyBorder="1" applyAlignment="1">
      <alignment horizontal="center" vertical="center" wrapText="1"/>
    </xf>
    <xf numFmtId="0" fontId="50" fillId="0" borderId="39" xfId="5" applyFont="1" applyFill="1" applyBorder="1" applyAlignment="1">
      <alignment horizontal="center" vertical="center" wrapText="1"/>
    </xf>
    <xf numFmtId="0" fontId="41" fillId="0" borderId="55" xfId="5" applyFont="1" applyFill="1" applyBorder="1" applyAlignment="1">
      <alignment horizontal="center" vertical="center" wrapText="1"/>
    </xf>
    <xf numFmtId="0" fontId="50" fillId="0" borderId="16" xfId="5" applyFont="1" applyFill="1" applyBorder="1" applyAlignment="1">
      <alignment horizontal="center" vertical="center" wrapText="1"/>
    </xf>
    <xf numFmtId="0" fontId="50" fillId="0" borderId="55" xfId="5" applyFont="1" applyFill="1" applyBorder="1" applyAlignment="1">
      <alignment horizontal="center" vertical="center" wrapText="1"/>
    </xf>
    <xf numFmtId="0" fontId="50" fillId="0" borderId="21" xfId="5" applyFont="1" applyFill="1" applyBorder="1" applyAlignment="1">
      <alignment horizontal="center" vertical="center" wrapText="1"/>
    </xf>
    <xf numFmtId="0" fontId="50" fillId="0" borderId="53" xfId="5" applyFont="1" applyFill="1" applyBorder="1" applyAlignment="1">
      <alignment horizontal="center" vertical="center" wrapText="1"/>
    </xf>
    <xf numFmtId="0" fontId="50" fillId="0" borderId="29" xfId="5" applyFont="1" applyFill="1" applyBorder="1" applyAlignment="1">
      <alignment horizontal="center" vertical="center" wrapText="1"/>
    </xf>
    <xf numFmtId="0" fontId="50" fillId="0" borderId="47" xfId="5" applyFont="1" applyFill="1" applyBorder="1" applyAlignment="1">
      <alignment horizontal="center" vertical="center" wrapText="1"/>
    </xf>
    <xf numFmtId="0" fontId="50" fillId="0" borderId="54" xfId="5" applyFont="1" applyFill="1" applyBorder="1" applyAlignment="1">
      <alignment horizontal="center" vertical="center" wrapText="1"/>
    </xf>
    <xf numFmtId="0" fontId="50" fillId="0" borderId="25" xfId="5" applyFont="1" applyFill="1" applyBorder="1" applyAlignment="1">
      <alignment horizontal="center" vertical="center" wrapText="1"/>
    </xf>
    <xf numFmtId="0" fontId="41" fillId="0" borderId="26" xfId="5" applyFont="1" applyFill="1" applyBorder="1" applyAlignment="1">
      <alignment horizontal="center" vertical="center" wrapText="1"/>
    </xf>
    <xf numFmtId="0" fontId="50" fillId="0" borderId="26" xfId="5" applyFont="1" applyFill="1" applyBorder="1" applyAlignment="1">
      <alignment horizontal="center" vertical="center" wrapText="1"/>
    </xf>
    <xf numFmtId="0" fontId="50" fillId="0" borderId="32" xfId="5" applyFont="1" applyFill="1" applyBorder="1" applyAlignment="1">
      <alignment horizontal="center" vertical="center" wrapText="1"/>
    </xf>
    <xf numFmtId="0" fontId="50" fillId="0" borderId="26" xfId="5" applyFont="1" applyFill="1" applyBorder="1" applyAlignment="1">
      <alignment horizontal="center" vertical="center"/>
    </xf>
    <xf numFmtId="0" fontId="50" fillId="0" borderId="27" xfId="5" applyFont="1" applyFill="1" applyBorder="1" applyAlignment="1">
      <alignment horizontal="center" vertical="center" wrapText="1"/>
    </xf>
    <xf numFmtId="0" fontId="50" fillId="0" borderId="28" xfId="5" applyFont="1" applyFill="1" applyBorder="1" applyAlignment="1">
      <alignment horizontal="center" vertical="center" wrapText="1"/>
    </xf>
    <xf numFmtId="0" fontId="50" fillId="0" borderId="36" xfId="5" applyFont="1" applyFill="1" applyBorder="1" applyAlignment="1">
      <alignment horizontal="center" vertical="center" wrapText="1"/>
    </xf>
    <xf numFmtId="0" fontId="41" fillId="0" borderId="32" xfId="5" applyFont="1" applyFill="1" applyBorder="1" applyAlignment="1">
      <alignment horizontal="center" vertical="center" wrapText="1"/>
    </xf>
    <xf numFmtId="0" fontId="50" fillId="0" borderId="33" xfId="5" applyFont="1" applyFill="1" applyBorder="1" applyAlignment="1">
      <alignment horizontal="center" vertical="center" wrapText="1"/>
    </xf>
    <xf numFmtId="0" fontId="50" fillId="0" borderId="31" xfId="5" applyFont="1" applyFill="1" applyBorder="1" applyAlignment="1">
      <alignment horizontal="center" vertical="center" wrapText="1"/>
    </xf>
    <xf numFmtId="0" fontId="50" fillId="0" borderId="0" xfId="5" applyFont="1" applyFill="1" applyAlignment="1">
      <alignment vertical="center" wrapText="1"/>
    </xf>
    <xf numFmtId="0" fontId="50" fillId="0" borderId="32" xfId="5" applyFont="1" applyFill="1" applyBorder="1" applyAlignment="1">
      <alignment horizontal="center" vertical="center"/>
    </xf>
    <xf numFmtId="0" fontId="21" fillId="0" borderId="5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0" fillId="0" borderId="13" xfId="5" applyFont="1" applyFill="1" applyBorder="1" applyAlignment="1">
      <alignment horizontal="center" vertical="center" wrapText="1"/>
    </xf>
    <xf numFmtId="0" fontId="50" fillId="0" borderId="12" xfId="5" applyFont="1" applyFill="1" applyBorder="1" applyAlignment="1">
      <alignment horizontal="center" vertical="center" wrapText="1"/>
    </xf>
    <xf numFmtId="0" fontId="50" fillId="0" borderId="1" xfId="5" applyFont="1" applyFill="1" applyBorder="1" applyAlignment="1">
      <alignment horizontal="center" vertical="center" wrapText="1"/>
    </xf>
    <xf numFmtId="0" fontId="50" fillId="0" borderId="25" xfId="5" applyFont="1" applyFill="1" applyBorder="1" applyAlignment="1" applyProtection="1">
      <alignment horizontal="center" vertical="center" wrapText="1"/>
    </xf>
    <xf numFmtId="0" fontId="50" fillId="0" borderId="56" xfId="5" applyFont="1" applyFill="1" applyBorder="1" applyAlignment="1" applyProtection="1">
      <alignment horizontal="center" vertical="center" wrapText="1"/>
    </xf>
    <xf numFmtId="0" fontId="50" fillId="0" borderId="7" xfId="5" applyFont="1" applyFill="1" applyBorder="1" applyAlignment="1" applyProtection="1">
      <alignment horizontal="center" vertical="center" wrapText="1"/>
    </xf>
    <xf numFmtId="2" fontId="50" fillId="0" borderId="56" xfId="5" applyNumberFormat="1" applyFont="1" applyFill="1" applyBorder="1" applyAlignment="1">
      <alignment horizontal="center" vertical="center" wrapText="1"/>
    </xf>
    <xf numFmtId="2" fontId="50" fillId="0" borderId="52" xfId="5" applyNumberFormat="1" applyFont="1" applyFill="1" applyBorder="1" applyAlignment="1">
      <alignment horizontal="center" vertical="center" wrapText="1"/>
    </xf>
    <xf numFmtId="0" fontId="50" fillId="0" borderId="28" xfId="5" applyFont="1" applyFill="1" applyBorder="1" applyAlignment="1" applyProtection="1">
      <alignment horizontal="center" vertical="center" wrapText="1"/>
    </xf>
    <xf numFmtId="0" fontId="50" fillId="0" borderId="53" xfId="5" applyFont="1" applyFill="1" applyBorder="1" applyAlignment="1" applyProtection="1">
      <alignment horizontal="center" vertical="center" wrapText="1"/>
    </xf>
    <xf numFmtId="0" fontId="50" fillId="0" borderId="16" xfId="5" applyFont="1" applyFill="1" applyBorder="1" applyAlignment="1" applyProtection="1">
      <alignment horizontal="center" vertical="center" wrapText="1"/>
    </xf>
    <xf numFmtId="2" fontId="50" fillId="0" borderId="53" xfId="5" applyNumberFormat="1" applyFont="1" applyFill="1" applyBorder="1" applyAlignment="1">
      <alignment horizontal="center" vertical="center" wrapText="1"/>
    </xf>
    <xf numFmtId="2" fontId="50" fillId="0" borderId="42" xfId="5" applyNumberFormat="1" applyFont="1" applyFill="1" applyBorder="1" applyAlignment="1">
      <alignment horizontal="center" vertical="center" wrapText="1"/>
    </xf>
    <xf numFmtId="0" fontId="50" fillId="0" borderId="36" xfId="5" applyFont="1" applyFill="1" applyBorder="1" applyAlignment="1" applyProtection="1">
      <alignment horizontal="center" vertical="center" wrapText="1"/>
    </xf>
    <xf numFmtId="0" fontId="50" fillId="0" borderId="54" xfId="5" applyFont="1" applyFill="1" applyBorder="1" applyAlignment="1" applyProtection="1">
      <alignment horizontal="center" vertical="center" wrapText="1"/>
    </xf>
    <xf numFmtId="0" fontId="50" fillId="0" borderId="47" xfId="5" applyFont="1" applyFill="1" applyBorder="1" applyAlignment="1" applyProtection="1">
      <alignment horizontal="center" vertical="center" wrapText="1"/>
    </xf>
    <xf numFmtId="2" fontId="50" fillId="0" borderId="54" xfId="5" applyNumberFormat="1" applyFont="1" applyFill="1" applyBorder="1" applyAlignment="1">
      <alignment horizontal="center" vertical="center" wrapText="1"/>
    </xf>
    <xf numFmtId="2" fontId="50" fillId="0" borderId="30" xfId="5" applyNumberFormat="1" applyFont="1" applyFill="1" applyBorder="1" applyAlignment="1">
      <alignment horizontal="center" vertical="center" wrapText="1"/>
    </xf>
    <xf numFmtId="0" fontId="50" fillId="0" borderId="38" xfId="5" applyFont="1" applyFill="1" applyBorder="1" applyAlignment="1">
      <alignment horizontal="center" vertical="center" wrapText="1"/>
    </xf>
    <xf numFmtId="0" fontId="50" fillId="0" borderId="26" xfId="5" applyFont="1" applyFill="1" applyBorder="1" applyAlignment="1" applyProtection="1">
      <alignment horizontal="center" vertical="center" wrapText="1"/>
    </xf>
    <xf numFmtId="0" fontId="50" fillId="0" borderId="34" xfId="5" applyFont="1" applyFill="1" applyBorder="1" applyAlignment="1">
      <alignment horizontal="center" vertical="center" wrapText="1"/>
    </xf>
    <xf numFmtId="0" fontId="50" fillId="0" borderId="17" xfId="5" applyFont="1" applyFill="1" applyBorder="1" applyAlignment="1">
      <alignment horizontal="center" vertical="center" wrapText="1"/>
    </xf>
    <xf numFmtId="0" fontId="50" fillId="0" borderId="18" xfId="5" applyFont="1" applyFill="1" applyBorder="1" applyAlignment="1">
      <alignment horizontal="center" vertical="center" wrapText="1"/>
    </xf>
    <xf numFmtId="0" fontId="50" fillId="0" borderId="18" xfId="5" applyFont="1" applyFill="1" applyBorder="1" applyAlignment="1" applyProtection="1">
      <alignment horizontal="center" vertical="center" wrapText="1"/>
    </xf>
    <xf numFmtId="0" fontId="50" fillId="0" borderId="50" xfId="5" applyFont="1" applyFill="1" applyBorder="1" applyAlignment="1">
      <alignment horizontal="center" vertical="center" wrapText="1"/>
    </xf>
    <xf numFmtId="0" fontId="50" fillId="0" borderId="18" xfId="5" quotePrefix="1" applyFont="1" applyFill="1" applyBorder="1" applyAlignment="1">
      <alignment horizontal="center" vertical="center" wrapText="1"/>
    </xf>
    <xf numFmtId="0" fontId="50" fillId="0" borderId="43" xfId="5" applyFont="1" applyFill="1" applyBorder="1" applyAlignment="1">
      <alignment horizontal="center" vertical="center" wrapText="1"/>
    </xf>
    <xf numFmtId="0" fontId="50" fillId="0" borderId="35" xfId="5" applyFont="1" applyFill="1" applyBorder="1" applyAlignment="1">
      <alignment horizontal="center" vertical="center" wrapText="1"/>
    </xf>
    <xf numFmtId="0" fontId="50" fillId="0" borderId="35" xfId="5" applyFont="1" applyFill="1" applyBorder="1" applyAlignment="1" applyProtection="1">
      <alignment horizontal="center" vertical="center" wrapText="1"/>
    </xf>
    <xf numFmtId="0" fontId="50" fillId="0" borderId="41" xfId="5" applyFont="1" applyFill="1" applyBorder="1" applyAlignment="1">
      <alignment horizontal="center" vertical="center" wrapText="1"/>
    </xf>
    <xf numFmtId="0" fontId="9" fillId="0" borderId="74" xfId="5" applyFont="1" applyFill="1" applyBorder="1" applyAlignment="1">
      <alignment horizontal="center" vertical="center" wrapText="1"/>
    </xf>
    <xf numFmtId="0" fontId="9" fillId="0" borderId="56" xfId="0" quotePrefix="1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 vertical="top"/>
    </xf>
    <xf numFmtId="0" fontId="9" fillId="0" borderId="16" xfId="0" applyFont="1" applyFill="1" applyBorder="1" applyAlignment="1">
      <alignment horizontal="center"/>
    </xf>
    <xf numFmtId="0" fontId="7" fillId="0" borderId="1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 applyProtection="1">
      <alignment horizontal="center"/>
    </xf>
    <xf numFmtId="0" fontId="9" fillId="0" borderId="12" xfId="0" applyFont="1" applyFill="1" applyBorder="1" applyAlignment="1">
      <alignment horizontal="center"/>
    </xf>
    <xf numFmtId="2" fontId="9" fillId="0" borderId="19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11" fillId="0" borderId="56" xfId="0" applyFont="1" applyFill="1" applyBorder="1" applyAlignment="1" applyProtection="1">
      <alignment horizontal="center" vertical="center" wrapText="1"/>
    </xf>
    <xf numFmtId="0" fontId="11" fillId="0" borderId="54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left"/>
    </xf>
    <xf numFmtId="0" fontId="11" fillId="0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/>
    </xf>
    <xf numFmtId="0" fontId="35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 applyProtection="1">
      <alignment horizontal="left"/>
    </xf>
    <xf numFmtId="0" fontId="35" fillId="0" borderId="1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top" wrapText="1"/>
    </xf>
    <xf numFmtId="0" fontId="11" fillId="0" borderId="49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/>
    </xf>
    <xf numFmtId="0" fontId="21" fillId="0" borderId="2" xfId="1" applyFont="1" applyFill="1" applyBorder="1" applyAlignment="1" applyProtection="1">
      <alignment horizontal="center" vertical="center"/>
    </xf>
    <xf numFmtId="0" fontId="21" fillId="0" borderId="5" xfId="1" applyFont="1" applyFill="1" applyBorder="1" applyAlignment="1" applyProtection="1">
      <alignment horizontal="center" vertical="center"/>
    </xf>
    <xf numFmtId="0" fontId="21" fillId="0" borderId="3" xfId="1" applyFont="1" applyFill="1" applyBorder="1" applyAlignment="1" applyProtection="1">
      <alignment horizontal="center" vertical="center"/>
    </xf>
    <xf numFmtId="0" fontId="21" fillId="0" borderId="13" xfId="1" applyFont="1" applyFill="1" applyBorder="1" applyAlignment="1" applyProtection="1">
      <alignment horizontal="center" vertical="center"/>
    </xf>
    <xf numFmtId="0" fontId="21" fillId="0" borderId="1" xfId="1" applyFont="1" applyFill="1" applyBorder="1" applyAlignment="1" applyProtection="1">
      <alignment horizontal="center" vertical="center"/>
    </xf>
    <xf numFmtId="0" fontId="21" fillId="0" borderId="19" xfId="1" applyFont="1" applyFill="1" applyBorder="1" applyAlignment="1" applyProtection="1">
      <alignment horizontal="center" vertical="center"/>
    </xf>
    <xf numFmtId="14" fontId="21" fillId="2" borderId="70" xfId="1" applyNumberFormat="1" applyFont="1" applyFill="1" applyBorder="1" applyAlignment="1">
      <alignment horizontal="center" vertical="center"/>
    </xf>
    <xf numFmtId="14" fontId="21" fillId="2" borderId="5" xfId="1" applyNumberFormat="1" applyFont="1" applyFill="1" applyBorder="1" applyAlignment="1">
      <alignment horizontal="center" vertical="center"/>
    </xf>
    <xf numFmtId="14" fontId="21" fillId="2" borderId="3" xfId="1" applyNumberFormat="1" applyFont="1" applyFill="1" applyBorder="1" applyAlignment="1">
      <alignment horizontal="center" vertical="center"/>
    </xf>
    <xf numFmtId="14" fontId="21" fillId="2" borderId="71" xfId="1" applyNumberFormat="1" applyFont="1" applyFill="1" applyBorder="1" applyAlignment="1">
      <alignment horizontal="center" vertical="center"/>
    </xf>
    <xf numFmtId="14" fontId="21" fillId="2" borderId="1" xfId="1" applyNumberFormat="1" applyFont="1" applyFill="1" applyBorder="1" applyAlignment="1">
      <alignment horizontal="center" vertical="center"/>
    </xf>
    <xf numFmtId="14" fontId="21" fillId="2" borderId="19" xfId="1" applyNumberFormat="1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top" wrapText="1"/>
    </xf>
    <xf numFmtId="0" fontId="21" fillId="2" borderId="3" xfId="1" applyFont="1" applyFill="1" applyBorder="1" applyAlignment="1">
      <alignment horizontal="center" vertical="top" wrapText="1"/>
    </xf>
    <xf numFmtId="0" fontId="21" fillId="0" borderId="2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52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19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49" xfId="1" applyFont="1" applyFill="1" applyBorder="1" applyAlignment="1">
      <alignment horizontal="center" vertical="center"/>
    </xf>
    <xf numFmtId="2" fontId="21" fillId="2" borderId="2" xfId="1" applyNumberFormat="1" applyFont="1" applyFill="1" applyBorder="1" applyAlignment="1">
      <alignment horizontal="center" vertical="center"/>
    </xf>
    <xf numFmtId="2" fontId="21" fillId="2" borderId="5" xfId="1" applyNumberFormat="1" applyFont="1" applyFill="1" applyBorder="1" applyAlignment="1">
      <alignment horizontal="center" vertical="center"/>
    </xf>
    <xf numFmtId="2" fontId="21" fillId="2" borderId="3" xfId="1" applyNumberFormat="1" applyFont="1" applyFill="1" applyBorder="1" applyAlignment="1">
      <alignment horizontal="center" vertical="center"/>
    </xf>
    <xf numFmtId="2" fontId="21" fillId="2" borderId="13" xfId="1" applyNumberFormat="1" applyFont="1" applyFill="1" applyBorder="1" applyAlignment="1">
      <alignment horizontal="center" vertical="center"/>
    </xf>
    <xf numFmtId="2" fontId="21" fillId="2" borderId="1" xfId="1" applyNumberFormat="1" applyFont="1" applyFill="1" applyBorder="1" applyAlignment="1">
      <alignment horizontal="center" vertical="center"/>
    </xf>
    <xf numFmtId="2" fontId="21" fillId="2" borderId="19" xfId="1" applyNumberFormat="1" applyFont="1" applyFill="1" applyBorder="1" applyAlignment="1">
      <alignment horizontal="center" vertical="center"/>
    </xf>
    <xf numFmtId="14" fontId="21" fillId="2" borderId="2" xfId="1" applyNumberFormat="1" applyFont="1" applyFill="1" applyBorder="1" applyAlignment="1">
      <alignment horizontal="center" vertical="center"/>
    </xf>
    <xf numFmtId="14" fontId="21" fillId="2" borderId="13" xfId="1" applyNumberFormat="1" applyFont="1" applyFill="1" applyBorder="1" applyAlignment="1">
      <alignment horizontal="center" vertical="center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12" xfId="3" applyFont="1" applyFill="1" applyBorder="1" applyAlignment="1" applyProtection="1">
      <alignment horizontal="center" vertical="center" wrapText="1"/>
    </xf>
    <xf numFmtId="2" fontId="13" fillId="0" borderId="8" xfId="0" applyNumberFormat="1" applyFont="1" applyFill="1" applyBorder="1" applyAlignment="1">
      <alignment horizontal="center" vertical="center" wrapText="1"/>
    </xf>
    <xf numFmtId="2" fontId="13" fillId="0" borderId="49" xfId="0" applyNumberFormat="1" applyFont="1" applyFill="1" applyBorder="1" applyAlignment="1">
      <alignment horizontal="center" vertical="center" wrapText="1"/>
    </xf>
    <xf numFmtId="2" fontId="13" fillId="0" borderId="8" xfId="0" applyNumberFormat="1" applyFont="1" applyFill="1" applyBorder="1" applyAlignment="1">
      <alignment horizontal="center"/>
    </xf>
    <xf numFmtId="2" fontId="13" fillId="0" borderId="49" xfId="0" applyNumberFormat="1" applyFont="1" applyFill="1" applyBorder="1" applyAlignment="1">
      <alignment horizontal="center"/>
    </xf>
    <xf numFmtId="0" fontId="21" fillId="0" borderId="8" xfId="3" applyFont="1" applyFill="1" applyBorder="1" applyAlignment="1">
      <alignment horizontal="center" vertical="center"/>
    </xf>
    <xf numFmtId="0" fontId="21" fillId="0" borderId="9" xfId="3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top" wrapText="1"/>
    </xf>
    <xf numFmtId="0" fontId="21" fillId="0" borderId="49" xfId="3" applyFont="1" applyFill="1" applyBorder="1" applyAlignment="1">
      <alignment horizontal="center" vertical="top" wrapText="1"/>
    </xf>
    <xf numFmtId="0" fontId="43" fillId="0" borderId="1" xfId="3" applyFont="1" applyFill="1" applyBorder="1" applyAlignment="1">
      <alignment horizontal="left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43" fillId="0" borderId="9" xfId="3" applyFont="1" applyFill="1" applyBorder="1" applyAlignment="1">
      <alignment horizontal="left" wrapText="1"/>
    </xf>
    <xf numFmtId="0" fontId="23" fillId="0" borderId="0" xfId="5" applyFont="1" applyFill="1" applyBorder="1" applyAlignment="1">
      <alignment horizontal="left"/>
    </xf>
    <xf numFmtId="0" fontId="41" fillId="0" borderId="1" xfId="5" applyFont="1" applyFill="1" applyBorder="1" applyAlignment="1">
      <alignment horizontal="left"/>
    </xf>
    <xf numFmtId="0" fontId="23" fillId="0" borderId="5" xfId="5" applyFont="1" applyFill="1" applyBorder="1" applyAlignment="1">
      <alignment horizontal="left"/>
    </xf>
    <xf numFmtId="0" fontId="23" fillId="0" borderId="5" xfId="5" applyFont="1" applyFill="1" applyBorder="1" applyAlignment="1">
      <alignment horizontal="left" wrapText="1"/>
    </xf>
    <xf numFmtId="0" fontId="20" fillId="0" borderId="0" xfId="5" applyFont="1" applyFill="1" applyBorder="1" applyAlignment="1">
      <alignment horizontal="left"/>
    </xf>
    <xf numFmtId="0" fontId="20" fillId="0" borderId="0" xfId="5" applyFont="1" applyFill="1" applyBorder="1" applyAlignment="1">
      <alignment horizontal="left" wrapText="1"/>
    </xf>
    <xf numFmtId="0" fontId="9" fillId="0" borderId="53" xfId="5" applyFont="1" applyFill="1" applyBorder="1" applyAlignment="1">
      <alignment horizontal="center" vertical="center" wrapText="1"/>
    </xf>
    <xf numFmtId="0" fontId="1" fillId="0" borderId="16" xfId="5" applyFont="1" applyFill="1" applyBorder="1" applyAlignment="1">
      <alignment horizontal="center" vertical="center" wrapText="1"/>
    </xf>
    <xf numFmtId="0" fontId="20" fillId="0" borderId="48" xfId="5" applyFont="1" applyFill="1" applyBorder="1" applyAlignment="1">
      <alignment horizontal="left" wrapText="1"/>
    </xf>
    <xf numFmtId="0" fontId="20" fillId="0" borderId="9" xfId="5" applyFont="1" applyFill="1" applyBorder="1" applyAlignment="1">
      <alignment horizontal="left" wrapText="1"/>
    </xf>
    <xf numFmtId="0" fontId="20" fillId="0" borderId="5" xfId="5" applyFont="1" applyFill="1" applyBorder="1" applyAlignment="1">
      <alignment horizontal="left"/>
    </xf>
    <xf numFmtId="0" fontId="20" fillId="0" borderId="8" xfId="5" applyFont="1" applyFill="1" applyBorder="1" applyAlignment="1">
      <alignment horizontal="left"/>
    </xf>
    <xf numFmtId="0" fontId="20" fillId="0" borderId="9" xfId="5" applyFont="1" applyFill="1" applyBorder="1" applyAlignment="1">
      <alignment horizontal="left"/>
    </xf>
    <xf numFmtId="0" fontId="20" fillId="0" borderId="3" xfId="5" applyFont="1" applyFill="1" applyBorder="1" applyAlignment="1">
      <alignment horizontal="left"/>
    </xf>
    <xf numFmtId="0" fontId="11" fillId="0" borderId="50" xfId="5" applyFont="1" applyFill="1" applyBorder="1" applyAlignment="1" applyProtection="1">
      <alignment horizontal="center" vertical="center" wrapText="1"/>
    </xf>
    <xf numFmtId="0" fontId="11" fillId="0" borderId="51" xfId="5" applyFont="1" applyFill="1" applyBorder="1" applyAlignment="1" applyProtection="1">
      <alignment horizontal="center" vertical="center" wrapText="1"/>
    </xf>
    <xf numFmtId="0" fontId="21" fillId="0" borderId="56" xfId="5" quotePrefix="1" applyFont="1" applyFill="1" applyBorder="1" applyAlignment="1" applyProtection="1">
      <alignment horizontal="center" vertical="center" wrapText="1"/>
    </xf>
    <xf numFmtId="0" fontId="21" fillId="0" borderId="57" xfId="5" quotePrefix="1" applyFont="1" applyFill="1" applyBorder="1" applyAlignment="1" applyProtection="1">
      <alignment horizontal="center" vertical="center" wrapText="1"/>
    </xf>
    <xf numFmtId="0" fontId="11" fillId="0" borderId="46" xfId="5" applyFont="1" applyFill="1" applyBorder="1" applyAlignment="1">
      <alignment horizontal="center" vertical="center"/>
    </xf>
    <xf numFmtId="0" fontId="11" fillId="0" borderId="32" xfId="5" applyFont="1" applyFill="1" applyBorder="1" applyAlignment="1">
      <alignment horizontal="center" vertical="center"/>
    </xf>
    <xf numFmtId="0" fontId="11" fillId="0" borderId="33" xfId="5" applyFont="1" applyFill="1" applyBorder="1" applyAlignment="1">
      <alignment horizontal="center" vertical="center"/>
    </xf>
    <xf numFmtId="0" fontId="11" fillId="0" borderId="8" xfId="5" applyFont="1" applyFill="1" applyBorder="1" applyAlignment="1">
      <alignment horizontal="center" vertical="center"/>
    </xf>
    <xf numFmtId="0" fontId="11" fillId="0" borderId="9" xfId="5" applyFont="1" applyFill="1" applyBorder="1" applyAlignment="1">
      <alignment horizontal="center" vertical="center"/>
    </xf>
    <xf numFmtId="0" fontId="11" fillId="0" borderId="49" xfId="5" applyFont="1" applyFill="1" applyBorder="1" applyAlignment="1">
      <alignment horizontal="center" vertical="center"/>
    </xf>
    <xf numFmtId="0" fontId="11" fillId="0" borderId="31" xfId="3" applyFont="1" applyFill="1" applyBorder="1" applyAlignment="1">
      <alignment horizontal="center" vertical="center" wrapText="1"/>
    </xf>
    <xf numFmtId="0" fontId="11" fillId="0" borderId="33" xfId="3" applyFont="1" applyFill="1" applyBorder="1" applyAlignment="1">
      <alignment horizontal="center" vertical="center" wrapText="1"/>
    </xf>
    <xf numFmtId="0" fontId="40" fillId="3" borderId="59" xfId="4" applyFont="1" applyFill="1" applyBorder="1" applyAlignment="1">
      <alignment horizontal="left"/>
    </xf>
    <xf numFmtId="0" fontId="41" fillId="3" borderId="5" xfId="4" applyFont="1" applyFill="1" applyBorder="1" applyAlignment="1">
      <alignment horizontal="left"/>
    </xf>
    <xf numFmtId="0" fontId="41" fillId="3" borderId="59" xfId="4" applyFont="1" applyFill="1" applyBorder="1" applyAlignment="1">
      <alignment horizontal="left"/>
    </xf>
    <xf numFmtId="0" fontId="21" fillId="3" borderId="0" xfId="4" applyFont="1" applyFill="1" applyBorder="1" applyAlignment="1">
      <alignment horizontal="left" vertical="center"/>
    </xf>
    <xf numFmtId="0" fontId="21" fillId="3" borderId="0" xfId="4" applyFont="1" applyFill="1" applyBorder="1" applyAlignment="1">
      <alignment horizontal="left" vertical="center" wrapText="1"/>
    </xf>
    <xf numFmtId="0" fontId="21" fillId="3" borderId="0" xfId="4" applyFont="1" applyFill="1" applyBorder="1" applyAlignment="1">
      <alignment horizontal="left" wrapText="1"/>
    </xf>
    <xf numFmtId="0" fontId="9" fillId="2" borderId="28" xfId="4" applyFont="1" applyFill="1" applyBorder="1" applyAlignment="1">
      <alignment horizontal="center" vertical="center"/>
    </xf>
    <xf numFmtId="0" fontId="6" fillId="2" borderId="50" xfId="4" applyFont="1" applyFill="1" applyBorder="1" applyAlignment="1">
      <alignment horizontal="center" vertical="center"/>
    </xf>
    <xf numFmtId="0" fontId="21" fillId="3" borderId="0" xfId="4" applyFont="1" applyFill="1" applyBorder="1" applyAlignment="1">
      <alignment horizontal="left"/>
    </xf>
    <xf numFmtId="0" fontId="21" fillId="3" borderId="5" xfId="4" applyFont="1" applyFill="1" applyBorder="1" applyAlignment="1">
      <alignment horizontal="left"/>
    </xf>
    <xf numFmtId="0" fontId="21" fillId="3" borderId="8" xfId="4" applyFont="1" applyFill="1" applyBorder="1" applyAlignment="1">
      <alignment horizontal="left"/>
    </xf>
    <xf numFmtId="0" fontId="21" fillId="3" borderId="9" xfId="4" applyFont="1" applyFill="1" applyBorder="1" applyAlignment="1">
      <alignment horizontal="left"/>
    </xf>
    <xf numFmtId="0" fontId="21" fillId="3" borderId="3" xfId="4" applyFont="1" applyFill="1" applyBorder="1" applyAlignment="1">
      <alignment horizontal="left"/>
    </xf>
    <xf numFmtId="0" fontId="11" fillId="2" borderId="50" xfId="4" applyFont="1" applyFill="1" applyBorder="1" applyAlignment="1" applyProtection="1">
      <alignment horizontal="center" vertical="center" wrapText="1"/>
    </xf>
    <xf numFmtId="0" fontId="11" fillId="2" borderId="51" xfId="4" applyFont="1" applyFill="1" applyBorder="1" applyAlignment="1" applyProtection="1">
      <alignment horizontal="center" vertical="center" wrapText="1"/>
    </xf>
    <xf numFmtId="0" fontId="21" fillId="2" borderId="56" xfId="4" quotePrefix="1" applyFont="1" applyFill="1" applyBorder="1" applyAlignment="1" applyProtection="1">
      <alignment horizontal="center" vertical="center" wrapText="1"/>
    </xf>
    <xf numFmtId="0" fontId="21" fillId="2" borderId="57" xfId="4" quotePrefix="1" applyFont="1" applyFill="1" applyBorder="1" applyAlignment="1" applyProtection="1">
      <alignment horizontal="center" vertical="center" wrapText="1"/>
    </xf>
    <xf numFmtId="0" fontId="11" fillId="2" borderId="46" xfId="4" applyFont="1" applyFill="1" applyBorder="1" applyAlignment="1">
      <alignment horizontal="center" vertical="center"/>
    </xf>
    <xf numFmtId="0" fontId="11" fillId="2" borderId="32" xfId="4" applyFont="1" applyFill="1" applyBorder="1" applyAlignment="1">
      <alignment horizontal="center" vertical="center"/>
    </xf>
    <xf numFmtId="0" fontId="11" fillId="2" borderId="33" xfId="4" applyFont="1" applyFill="1" applyBorder="1" applyAlignment="1">
      <alignment horizontal="center" vertical="center"/>
    </xf>
    <xf numFmtId="0" fontId="11" fillId="2" borderId="8" xfId="4" applyFont="1" applyFill="1" applyBorder="1" applyAlignment="1">
      <alignment horizontal="center" vertical="center"/>
    </xf>
    <xf numFmtId="0" fontId="11" fillId="2" borderId="9" xfId="4" applyFont="1" applyFill="1" applyBorder="1" applyAlignment="1">
      <alignment horizontal="center" vertical="center"/>
    </xf>
    <xf numFmtId="0" fontId="11" fillId="2" borderId="49" xfId="4" applyFont="1" applyFill="1" applyBorder="1" applyAlignment="1">
      <alignment horizontal="center" vertical="center"/>
    </xf>
    <xf numFmtId="0" fontId="11" fillId="2" borderId="31" xfId="3" applyFont="1" applyFill="1" applyBorder="1" applyAlignment="1">
      <alignment horizontal="center" vertical="center" wrapText="1"/>
    </xf>
    <xf numFmtId="0" fontId="11" fillId="2" borderId="33" xfId="3" applyFont="1" applyFill="1" applyBorder="1" applyAlignment="1">
      <alignment horizontal="center" vertical="center" wrapText="1"/>
    </xf>
    <xf numFmtId="0" fontId="11" fillId="0" borderId="46" xfId="4" applyFont="1" applyFill="1" applyBorder="1" applyAlignment="1">
      <alignment horizontal="center" vertical="center"/>
    </xf>
    <xf numFmtId="0" fontId="11" fillId="0" borderId="32" xfId="4" applyFont="1" applyFill="1" applyBorder="1" applyAlignment="1">
      <alignment horizontal="center" vertical="center"/>
    </xf>
    <xf numFmtId="0" fontId="11" fillId="0" borderId="33" xfId="4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top" wrapText="1"/>
    </xf>
    <xf numFmtId="0" fontId="11" fillId="0" borderId="49" xfId="4" applyFont="1" applyFill="1" applyBorder="1" applyAlignment="1">
      <alignment horizontal="center" vertical="top" wrapText="1"/>
    </xf>
    <xf numFmtId="0" fontId="11" fillId="0" borderId="4" xfId="4" applyFont="1" applyFill="1" applyBorder="1" applyAlignment="1" applyProtection="1">
      <alignment horizontal="center" vertical="center" wrapText="1"/>
    </xf>
    <xf numFmtId="0" fontId="11" fillId="0" borderId="12" xfId="4" applyFont="1" applyFill="1" applyBorder="1" applyAlignment="1" applyProtection="1">
      <alignment horizontal="center" vertical="center" wrapText="1"/>
    </xf>
    <xf numFmtId="0" fontId="11" fillId="0" borderId="8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49" xfId="4" applyFont="1" applyFill="1" applyBorder="1" applyAlignment="1">
      <alignment horizontal="center" vertical="center"/>
    </xf>
    <xf numFmtId="0" fontId="43" fillId="0" borderId="0" xfId="4" applyFont="1" applyFill="1" applyBorder="1" applyAlignment="1" applyProtection="1">
      <alignment horizontal="left" vertical="center" wrapText="1"/>
    </xf>
    <xf numFmtId="0" fontId="11" fillId="0" borderId="49" xfId="0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 wrapText="1"/>
    </xf>
    <xf numFmtId="0" fontId="11" fillId="0" borderId="49" xfId="3" applyFont="1" applyFill="1" applyBorder="1" applyAlignment="1">
      <alignment horizontal="center" vertical="center" wrapText="1"/>
    </xf>
    <xf numFmtId="0" fontId="21" fillId="0" borderId="8" xfId="0" applyFont="1" applyFill="1" applyBorder="1" applyAlignment="1" applyProtection="1">
      <alignment horizontal="left" vertical="top" wrapText="1"/>
    </xf>
    <xf numFmtId="0" fontId="21" fillId="0" borderId="9" xfId="0" applyFont="1" applyFill="1" applyBorder="1" applyAlignment="1" applyProtection="1">
      <alignment horizontal="left" vertical="top" wrapText="1"/>
    </xf>
    <xf numFmtId="0" fontId="21" fillId="0" borderId="49" xfId="0" applyFont="1" applyFill="1" applyBorder="1" applyAlignment="1" applyProtection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35" fillId="0" borderId="8" xfId="0" applyFont="1" applyFill="1" applyBorder="1" applyAlignment="1" applyProtection="1">
      <alignment horizontal="left" vertical="top" wrapText="1"/>
    </xf>
    <xf numFmtId="0" fontId="35" fillId="0" borderId="9" xfId="0" applyFont="1" applyFill="1" applyBorder="1" applyAlignment="1" applyProtection="1">
      <alignment horizontal="left" vertical="top" wrapText="1"/>
    </xf>
    <xf numFmtId="0" fontId="35" fillId="0" borderId="49" xfId="0" applyFont="1" applyFill="1" applyBorder="1" applyAlignment="1" applyProtection="1">
      <alignment horizontal="left" vertical="top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21" fillId="0" borderId="7" xfId="0" applyFont="1" applyFill="1" applyBorder="1" applyAlignment="1" applyProtection="1">
      <alignment horizontal="center" vertical="center" wrapText="1"/>
    </xf>
    <xf numFmtId="0" fontId="21" fillId="0" borderId="16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50" fillId="0" borderId="52" xfId="5" applyFont="1" applyFill="1" applyBorder="1" applyAlignment="1">
      <alignment horizontal="center" vertical="center" wrapText="1"/>
    </xf>
    <xf numFmtId="0" fontId="50" fillId="0" borderId="42" xfId="5" applyFont="1" applyFill="1" applyBorder="1" applyAlignment="1">
      <alignment horizontal="center" vertical="center" wrapText="1"/>
    </xf>
    <xf numFmtId="0" fontId="50" fillId="0" borderId="23" xfId="5" applyFont="1" applyFill="1" applyBorder="1" applyAlignment="1">
      <alignment horizontal="center" vertical="center" wrapText="1"/>
    </xf>
    <xf numFmtId="0" fontId="50" fillId="0" borderId="0" xfId="5" applyFont="1" applyFill="1" applyBorder="1" applyAlignment="1">
      <alignment horizontal="center" vertical="center" wrapText="1"/>
    </xf>
    <xf numFmtId="0" fontId="50" fillId="0" borderId="11" xfId="5" applyFont="1" applyFill="1" applyBorder="1" applyAlignment="1">
      <alignment horizontal="center" vertical="center" wrapText="1"/>
    </xf>
    <xf numFmtId="0" fontId="50" fillId="0" borderId="57" xfId="5" applyFont="1" applyFill="1" applyBorder="1" applyAlignment="1">
      <alignment horizontal="center" vertical="center" wrapText="1"/>
    </xf>
    <xf numFmtId="0" fontId="50" fillId="0" borderId="30" xfId="5" applyFont="1" applyFill="1" applyBorder="1" applyAlignment="1">
      <alignment vertical="center" wrapText="1"/>
    </xf>
  </cellXfs>
  <cellStyles count="6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4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opLeftCell="A25" zoomScaleNormal="100" workbookViewId="0">
      <selection activeCell="A101" sqref="A101"/>
    </sheetView>
  </sheetViews>
  <sheetFormatPr defaultRowHeight="15" x14ac:dyDescent="0.25"/>
  <cols>
    <col min="1" max="1" width="8.7109375" style="18" bestFit="1" customWidth="1"/>
    <col min="2" max="2" width="6.7109375" style="235" bestFit="1" customWidth="1"/>
    <col min="3" max="3" width="16.7109375" style="1537" bestFit="1" customWidth="1"/>
    <col min="4" max="4" width="9.28515625" style="291" customWidth="1"/>
    <col min="5" max="5" width="9.140625" style="18"/>
    <col min="6" max="6" width="12.7109375" style="427" customWidth="1"/>
    <col min="7" max="7" width="12" style="16" customWidth="1"/>
    <col min="8" max="8" width="12.42578125" style="18" customWidth="1"/>
    <col min="9" max="9" width="13.85546875" style="18" customWidth="1"/>
    <col min="10" max="10" width="12.28515625" style="18" customWidth="1"/>
    <col min="11" max="11" width="8" style="15" customWidth="1"/>
    <col min="12" max="12" width="9.140625" style="229"/>
    <col min="13" max="16384" width="9.140625" style="16"/>
  </cols>
  <sheetData>
    <row r="1" spans="1:12" ht="15.75" thickBot="1" x14ac:dyDescent="0.25">
      <c r="A1" s="1709" t="s">
        <v>2</v>
      </c>
      <c r="B1" s="228" t="s">
        <v>3</v>
      </c>
      <c r="C1" s="1712" t="s">
        <v>4</v>
      </c>
      <c r="D1" s="1713"/>
      <c r="E1" s="1714"/>
      <c r="F1" s="1712" t="s">
        <v>5</v>
      </c>
      <c r="G1" s="1713"/>
      <c r="H1" s="1714"/>
      <c r="I1" s="1715" t="s">
        <v>1</v>
      </c>
      <c r="J1" s="1716"/>
    </row>
    <row r="2" spans="1:12" s="234" customFormat="1" ht="15.75" thickBot="1" x14ac:dyDescent="0.3">
      <c r="A2" s="1710"/>
      <c r="B2" s="230" t="s">
        <v>8</v>
      </c>
      <c r="C2" s="63" t="s">
        <v>9</v>
      </c>
      <c r="D2" s="1333" t="s">
        <v>10</v>
      </c>
      <c r="E2" s="231" t="s">
        <v>11</v>
      </c>
      <c r="F2" s="445" t="s">
        <v>9</v>
      </c>
      <c r="G2" s="50" t="s">
        <v>10</v>
      </c>
      <c r="H2" s="231" t="s">
        <v>11</v>
      </c>
      <c r="I2" s="58" t="s">
        <v>6</v>
      </c>
      <c r="J2" s="232" t="s">
        <v>7</v>
      </c>
      <c r="K2" s="48"/>
      <c r="L2" s="233"/>
    </row>
    <row r="3" spans="1:12" ht="23.25" customHeight="1" thickBot="1" x14ac:dyDescent="0.3">
      <c r="A3" s="1717" t="s">
        <v>37</v>
      </c>
      <c r="B3" s="1717"/>
      <c r="C3" s="1717"/>
      <c r="D3" s="1717"/>
      <c r="E3" s="1717"/>
      <c r="F3" s="1717"/>
      <c r="G3" s="1717"/>
      <c r="H3" s="1717"/>
      <c r="I3" s="1717"/>
      <c r="J3" s="1717"/>
    </row>
    <row r="4" spans="1:12" ht="12.75" x14ac:dyDescent="0.2">
      <c r="A4" s="1498" t="s">
        <v>12</v>
      </c>
      <c r="B4" s="1499">
        <v>1</v>
      </c>
      <c r="C4" s="72" t="s">
        <v>488</v>
      </c>
      <c r="D4" s="1478">
        <v>1250</v>
      </c>
      <c r="E4" s="57" t="s">
        <v>79</v>
      </c>
      <c r="F4" s="295" t="s">
        <v>42</v>
      </c>
      <c r="G4" s="60">
        <v>1250</v>
      </c>
      <c r="H4" s="57" t="s">
        <v>79</v>
      </c>
      <c r="I4" s="51">
        <v>2.0510879999999999E-2</v>
      </c>
      <c r="J4" s="51">
        <v>0.42809888000000001</v>
      </c>
      <c r="K4" s="15">
        <f t="shared" ref="K4:K13" si="0">I4+J4</f>
        <v>0.44860976000000002</v>
      </c>
      <c r="L4" s="16"/>
    </row>
    <row r="5" spans="1:12" ht="12.75" x14ac:dyDescent="0.2">
      <c r="A5" s="1500" t="s">
        <v>19</v>
      </c>
      <c r="B5" s="1501">
        <v>1</v>
      </c>
      <c r="C5" s="73" t="s">
        <v>13</v>
      </c>
      <c r="D5" s="1479">
        <v>1250</v>
      </c>
      <c r="E5" s="53" t="s">
        <v>28</v>
      </c>
      <c r="F5" s="294" t="s">
        <v>15</v>
      </c>
      <c r="G5" s="52">
        <v>1250</v>
      </c>
      <c r="H5" s="53" t="s">
        <v>28</v>
      </c>
      <c r="I5" s="1232">
        <v>8.4673119999999991E-2</v>
      </c>
      <c r="J5" s="1232">
        <v>8.6250880000000002E-2</v>
      </c>
      <c r="K5" s="15">
        <f t="shared" si="0"/>
        <v>0.17092399999999999</v>
      </c>
      <c r="L5" s="16"/>
    </row>
    <row r="6" spans="1:12" ht="12.75" x14ac:dyDescent="0.2">
      <c r="A6" s="1500" t="s">
        <v>19</v>
      </c>
      <c r="B6" s="1502">
        <v>2</v>
      </c>
      <c r="C6" s="273" t="s">
        <v>13</v>
      </c>
      <c r="D6" s="1479">
        <v>1000</v>
      </c>
      <c r="E6" s="53" t="s">
        <v>228</v>
      </c>
      <c r="F6" s="294" t="s">
        <v>15</v>
      </c>
      <c r="G6" s="52">
        <v>1000</v>
      </c>
      <c r="H6" s="53" t="s">
        <v>295</v>
      </c>
      <c r="I6" s="1232">
        <v>5.5659866666666669E-2</v>
      </c>
      <c r="J6" s="1232">
        <v>0.04</v>
      </c>
      <c r="K6" s="15">
        <f t="shared" si="0"/>
        <v>9.5659866666666676E-2</v>
      </c>
      <c r="L6" s="16"/>
    </row>
    <row r="7" spans="1:12" ht="12.75" x14ac:dyDescent="0.2">
      <c r="A7" s="1500" t="s">
        <v>19</v>
      </c>
      <c r="B7" s="1501">
        <v>3</v>
      </c>
      <c r="C7" s="73" t="s">
        <v>13</v>
      </c>
      <c r="D7" s="1479">
        <v>1000</v>
      </c>
      <c r="E7" s="53" t="s">
        <v>228</v>
      </c>
      <c r="F7" s="294" t="s">
        <v>15</v>
      </c>
      <c r="G7" s="52">
        <v>1000</v>
      </c>
      <c r="H7" s="53" t="s">
        <v>295</v>
      </c>
      <c r="I7" s="1232">
        <v>6.4206066666666672E-2</v>
      </c>
      <c r="J7" s="1232">
        <v>0.09</v>
      </c>
      <c r="K7" s="15">
        <f t="shared" si="0"/>
        <v>0.15420606666666667</v>
      </c>
      <c r="L7" s="16"/>
    </row>
    <row r="8" spans="1:12" ht="12.75" x14ac:dyDescent="0.2">
      <c r="A8" s="1500" t="s">
        <v>19</v>
      </c>
      <c r="B8" s="1501">
        <v>4</v>
      </c>
      <c r="C8" s="73" t="s">
        <v>13</v>
      </c>
      <c r="D8" s="1479">
        <v>1600</v>
      </c>
      <c r="E8" s="53" t="s">
        <v>66</v>
      </c>
      <c r="F8" s="1455" t="s">
        <v>15</v>
      </c>
      <c r="G8" s="1480">
        <v>1600</v>
      </c>
      <c r="H8" s="53" t="s">
        <v>72</v>
      </c>
      <c r="I8" s="1232">
        <v>7.875104166666666E-2</v>
      </c>
      <c r="J8" s="1232">
        <v>1.8215458333333334E-2</v>
      </c>
      <c r="K8" s="15">
        <f t="shared" si="0"/>
        <v>9.6966499999999997E-2</v>
      </c>
      <c r="L8" s="16"/>
    </row>
    <row r="9" spans="1:12" ht="12.75" x14ac:dyDescent="0.2">
      <c r="A9" s="1500" t="s">
        <v>19</v>
      </c>
      <c r="B9" s="1501">
        <v>6</v>
      </c>
      <c r="C9" s="73" t="s">
        <v>13</v>
      </c>
      <c r="D9" s="1479">
        <v>1000</v>
      </c>
      <c r="E9" s="53" t="s">
        <v>388</v>
      </c>
      <c r="F9" s="294" t="s">
        <v>15</v>
      </c>
      <c r="G9" s="53">
        <v>1000</v>
      </c>
      <c r="H9" s="53" t="s">
        <v>388</v>
      </c>
      <c r="I9" s="1232">
        <v>3.308913333333334E-2</v>
      </c>
      <c r="J9" s="1232">
        <v>2.6953399999999999E-2</v>
      </c>
      <c r="K9" s="15">
        <f t="shared" si="0"/>
        <v>6.0042533333333342E-2</v>
      </c>
      <c r="L9" s="16"/>
    </row>
    <row r="10" spans="1:12" ht="12.75" x14ac:dyDescent="0.2">
      <c r="A10" s="1500" t="s">
        <v>19</v>
      </c>
      <c r="B10" s="1503">
        <v>7</v>
      </c>
      <c r="C10" s="1535" t="s">
        <v>13</v>
      </c>
      <c r="D10" s="1479">
        <v>1250</v>
      </c>
      <c r="E10" s="53" t="s">
        <v>310</v>
      </c>
      <c r="F10" s="294" t="s">
        <v>15</v>
      </c>
      <c r="G10" s="52">
        <v>1250</v>
      </c>
      <c r="H10" s="53" t="s">
        <v>310</v>
      </c>
      <c r="I10" s="1232">
        <v>6.346101333333333E-2</v>
      </c>
      <c r="J10" s="1232">
        <v>9.8347039999999997E-2</v>
      </c>
      <c r="K10" s="15">
        <f t="shared" si="0"/>
        <v>0.16180805333333331</v>
      </c>
      <c r="L10" s="16"/>
    </row>
    <row r="11" spans="1:12" ht="12.75" x14ac:dyDescent="0.2">
      <c r="A11" s="1500" t="s">
        <v>19</v>
      </c>
      <c r="B11" s="1501">
        <v>5</v>
      </c>
      <c r="C11" s="73" t="s">
        <v>13</v>
      </c>
      <c r="D11" s="1479">
        <v>1250</v>
      </c>
      <c r="E11" s="53" t="s">
        <v>14</v>
      </c>
      <c r="F11" s="294" t="s">
        <v>15</v>
      </c>
      <c r="G11" s="52">
        <v>1250</v>
      </c>
      <c r="H11" s="53" t="s">
        <v>192</v>
      </c>
      <c r="I11" s="1232">
        <v>1.6654133333333335E-2</v>
      </c>
      <c r="J11" s="1232">
        <v>5.1296296296296298E-2</v>
      </c>
      <c r="K11" s="15">
        <f t="shared" si="0"/>
        <v>6.7950429629629633E-2</v>
      </c>
      <c r="L11" s="16"/>
    </row>
    <row r="12" spans="1:12" ht="12.75" x14ac:dyDescent="0.2">
      <c r="A12" s="1500" t="s">
        <v>19</v>
      </c>
      <c r="B12" s="1501">
        <v>8</v>
      </c>
      <c r="C12" s="73" t="s">
        <v>13</v>
      </c>
      <c r="D12" s="1479">
        <v>1250</v>
      </c>
      <c r="E12" s="53" t="s">
        <v>14</v>
      </c>
      <c r="F12" s="294" t="s">
        <v>15</v>
      </c>
      <c r="G12" s="52">
        <v>1250</v>
      </c>
      <c r="H12" s="53" t="s">
        <v>162</v>
      </c>
      <c r="I12" s="1232">
        <v>0.12692202666666666</v>
      </c>
      <c r="J12" s="1232">
        <v>2.1738026666666667E-2</v>
      </c>
      <c r="K12" s="15">
        <f t="shared" si="0"/>
        <v>0.14866005333333332</v>
      </c>
      <c r="L12" s="16"/>
    </row>
    <row r="13" spans="1:12" ht="13.5" thickBot="1" x14ac:dyDescent="0.25">
      <c r="A13" s="1504" t="s">
        <v>19</v>
      </c>
      <c r="B13" s="1505">
        <v>16</v>
      </c>
      <c r="C13" s="74" t="s">
        <v>13</v>
      </c>
      <c r="D13" s="1481">
        <v>1600</v>
      </c>
      <c r="E13" s="54" t="s">
        <v>276</v>
      </c>
      <c r="F13" s="296" t="s">
        <v>15</v>
      </c>
      <c r="G13" s="61">
        <v>1600</v>
      </c>
      <c r="H13" s="54" t="s">
        <v>276</v>
      </c>
      <c r="I13" s="1231">
        <v>0.110525375</v>
      </c>
      <c r="J13" s="1231">
        <v>2.1776375000000001E-2</v>
      </c>
      <c r="K13" s="15">
        <f t="shared" si="0"/>
        <v>0.13230175</v>
      </c>
      <c r="L13" s="16"/>
    </row>
    <row r="14" spans="1:12" ht="15.75" customHeight="1" thickBot="1" x14ac:dyDescent="0.3">
      <c r="A14" s="1711" t="s">
        <v>51</v>
      </c>
      <c r="B14" s="1711"/>
      <c r="C14" s="1711"/>
      <c r="D14" s="1711"/>
      <c r="E14" s="1711"/>
      <c r="F14" s="1711"/>
      <c r="G14" s="1711"/>
      <c r="H14" s="1711"/>
      <c r="I14" s="1711"/>
      <c r="J14" s="1711"/>
      <c r="L14" s="16"/>
    </row>
    <row r="15" spans="1:12" ht="12.75" x14ac:dyDescent="0.2">
      <c r="A15" s="1506" t="s">
        <v>368</v>
      </c>
      <c r="B15" s="1507">
        <v>1</v>
      </c>
      <c r="C15" s="72" t="s">
        <v>54</v>
      </c>
      <c r="D15" s="1478">
        <v>250</v>
      </c>
      <c r="E15" s="57" t="s">
        <v>155</v>
      </c>
      <c r="F15" s="1482"/>
      <c r="G15" s="60"/>
      <c r="H15" s="1483"/>
      <c r="I15" s="299">
        <v>0.03</v>
      </c>
      <c r="J15" s="300"/>
      <c r="K15" s="15">
        <f>I15+J15</f>
        <v>0.03</v>
      </c>
      <c r="L15" s="16"/>
    </row>
    <row r="16" spans="1:12" ht="13.5" thickBot="1" x14ac:dyDescent="0.25">
      <c r="A16" s="1508" t="s">
        <v>523</v>
      </c>
      <c r="B16" s="1509">
        <v>10</v>
      </c>
      <c r="C16" s="74" t="s">
        <v>13</v>
      </c>
      <c r="D16" s="1481">
        <v>630</v>
      </c>
      <c r="E16" s="54" t="s">
        <v>259</v>
      </c>
      <c r="F16" s="1484" t="s">
        <v>15</v>
      </c>
      <c r="G16" s="61">
        <v>630</v>
      </c>
      <c r="H16" s="56" t="s">
        <v>288</v>
      </c>
      <c r="I16" s="303">
        <v>0</v>
      </c>
      <c r="J16" s="304">
        <v>0.02</v>
      </c>
      <c r="K16" s="15">
        <f>I16+J16</f>
        <v>0.02</v>
      </c>
      <c r="L16" s="16"/>
    </row>
    <row r="17" spans="1:12" ht="19.5" customHeight="1" thickBot="1" x14ac:dyDescent="0.3">
      <c r="A17" s="1711" t="s">
        <v>487</v>
      </c>
      <c r="B17" s="1711"/>
      <c r="C17" s="1711"/>
      <c r="D17" s="1711"/>
      <c r="E17" s="1711"/>
      <c r="F17" s="1711"/>
      <c r="G17" s="1711"/>
      <c r="H17" s="1711"/>
      <c r="I17" s="1711"/>
      <c r="J17" s="1711"/>
      <c r="L17" s="16"/>
    </row>
    <row r="18" spans="1:12" ht="12.75" x14ac:dyDescent="0.2">
      <c r="A18" s="1498" t="s">
        <v>12</v>
      </c>
      <c r="B18" s="1499">
        <v>52022</v>
      </c>
      <c r="C18" s="72" t="s">
        <v>33</v>
      </c>
      <c r="D18" s="1478">
        <v>1250</v>
      </c>
      <c r="E18" s="1489" t="s">
        <v>287</v>
      </c>
      <c r="F18" s="1485" t="s">
        <v>15</v>
      </c>
      <c r="G18" s="60">
        <v>1250</v>
      </c>
      <c r="H18" s="1271" t="s">
        <v>79</v>
      </c>
      <c r="I18" s="51">
        <v>0.18389669333333333</v>
      </c>
      <c r="J18" s="1273">
        <v>0.11</v>
      </c>
      <c r="K18" s="15">
        <f t="shared" ref="K18:K23" si="1">I18+J18</f>
        <v>0.29389669333333335</v>
      </c>
      <c r="L18" s="16"/>
    </row>
    <row r="19" spans="1:12" ht="12.75" x14ac:dyDescent="0.2">
      <c r="A19" s="1500" t="s">
        <v>12</v>
      </c>
      <c r="B19" s="1501">
        <v>52022</v>
      </c>
      <c r="C19" s="73" t="s">
        <v>181</v>
      </c>
      <c r="D19" s="1479">
        <v>1250</v>
      </c>
      <c r="E19" s="1490" t="s">
        <v>295</v>
      </c>
      <c r="F19" s="1332" t="s">
        <v>61</v>
      </c>
      <c r="G19" s="52">
        <v>1250</v>
      </c>
      <c r="H19" s="1527" t="s">
        <v>295</v>
      </c>
      <c r="I19" s="1232">
        <v>0.23473562666666667</v>
      </c>
      <c r="J19" s="1530">
        <v>0</v>
      </c>
      <c r="K19" s="15">
        <f t="shared" si="1"/>
        <v>0.23473562666666667</v>
      </c>
      <c r="L19" s="16"/>
    </row>
    <row r="20" spans="1:12" ht="12.75" x14ac:dyDescent="0.2">
      <c r="A20" s="1500" t="s">
        <v>19</v>
      </c>
      <c r="B20" s="1501">
        <v>52023</v>
      </c>
      <c r="C20" s="73" t="s">
        <v>56</v>
      </c>
      <c r="D20" s="1479">
        <v>1000</v>
      </c>
      <c r="E20" s="1490" t="s">
        <v>70</v>
      </c>
      <c r="F20" s="1332" t="s">
        <v>58</v>
      </c>
      <c r="G20" s="52">
        <v>1000</v>
      </c>
      <c r="H20" s="1527" t="s">
        <v>70</v>
      </c>
      <c r="I20" s="1232">
        <v>9.7076066666666669E-2</v>
      </c>
      <c r="J20" s="1530">
        <v>0.12</v>
      </c>
      <c r="K20" s="15">
        <f t="shared" si="1"/>
        <v>0.21707606666666668</v>
      </c>
      <c r="L20" s="16"/>
    </row>
    <row r="21" spans="1:12" ht="12.75" x14ac:dyDescent="0.2">
      <c r="A21" s="1500" t="s">
        <v>19</v>
      </c>
      <c r="B21" s="1501">
        <v>52023</v>
      </c>
      <c r="C21" s="73" t="s">
        <v>59</v>
      </c>
      <c r="D21" s="1479">
        <v>1000</v>
      </c>
      <c r="E21" s="1490" t="s">
        <v>57</v>
      </c>
      <c r="F21" s="1332" t="s">
        <v>58</v>
      </c>
      <c r="G21" s="52">
        <v>1000</v>
      </c>
      <c r="H21" s="1527" t="s">
        <v>268</v>
      </c>
      <c r="I21" s="1232">
        <v>0.22767953333333332</v>
      </c>
      <c r="J21" s="1530">
        <v>0.1687326666666667</v>
      </c>
      <c r="K21" s="15">
        <f t="shared" si="1"/>
        <v>0.39641219999999999</v>
      </c>
      <c r="L21" s="16"/>
    </row>
    <row r="22" spans="1:12" ht="12.75" x14ac:dyDescent="0.2">
      <c r="A22" s="1500" t="s">
        <v>19</v>
      </c>
      <c r="B22" s="1501">
        <v>52024</v>
      </c>
      <c r="C22" s="73" t="s">
        <v>56</v>
      </c>
      <c r="D22" s="1479">
        <v>1000</v>
      </c>
      <c r="E22" s="1490" t="s">
        <v>295</v>
      </c>
      <c r="F22" s="1332" t="s">
        <v>58</v>
      </c>
      <c r="G22" s="52">
        <v>1000</v>
      </c>
      <c r="H22" s="1527" t="s">
        <v>350</v>
      </c>
      <c r="I22" s="1232">
        <v>4.2073599999999996E-2</v>
      </c>
      <c r="J22" s="1530">
        <v>0.10584139999999999</v>
      </c>
      <c r="K22" s="15">
        <f t="shared" si="1"/>
        <v>0.14791499999999999</v>
      </c>
      <c r="L22" s="16"/>
    </row>
    <row r="23" spans="1:12" ht="13.5" thickBot="1" x14ac:dyDescent="0.25">
      <c r="A23" s="1504" t="s">
        <v>19</v>
      </c>
      <c r="B23" s="1505">
        <v>52024</v>
      </c>
      <c r="C23" s="74" t="s">
        <v>59</v>
      </c>
      <c r="D23" s="1481">
        <v>1000</v>
      </c>
      <c r="E23" s="1493" t="s">
        <v>324</v>
      </c>
      <c r="F23" s="1486" t="s">
        <v>58</v>
      </c>
      <c r="G23" s="61">
        <v>1000</v>
      </c>
      <c r="H23" s="1532" t="s">
        <v>228</v>
      </c>
      <c r="I23" s="1231">
        <v>5.1058066666666665E-2</v>
      </c>
      <c r="J23" s="1533">
        <v>0.11153886666666667</v>
      </c>
      <c r="K23" s="15">
        <f t="shared" si="1"/>
        <v>0.16259693333333333</v>
      </c>
      <c r="L23" s="16"/>
    </row>
    <row r="24" spans="1:12" ht="17.25" customHeight="1" thickBot="1" x14ac:dyDescent="0.3">
      <c r="A24" s="1711" t="s">
        <v>486</v>
      </c>
      <c r="B24" s="1711"/>
      <c r="C24" s="1711"/>
      <c r="D24" s="1711"/>
      <c r="E24" s="1711"/>
      <c r="F24" s="1711"/>
      <c r="G24" s="1711"/>
      <c r="H24" s="1711"/>
      <c r="I24" s="1711"/>
      <c r="J24" s="1711"/>
      <c r="L24" s="16"/>
    </row>
    <row r="25" spans="1:12" ht="12.75" x14ac:dyDescent="0.2">
      <c r="A25" s="1498" t="s">
        <v>12</v>
      </c>
      <c r="B25" s="1499">
        <v>51001</v>
      </c>
      <c r="C25" s="72" t="s">
        <v>13</v>
      </c>
      <c r="D25" s="1369">
        <v>1250</v>
      </c>
      <c r="E25" s="1483" t="s">
        <v>480</v>
      </c>
      <c r="F25" s="1369" t="s">
        <v>15</v>
      </c>
      <c r="G25" s="57">
        <v>1250</v>
      </c>
      <c r="H25" s="57" t="s">
        <v>316</v>
      </c>
      <c r="I25" s="299">
        <v>0.03</v>
      </c>
      <c r="J25" s="300">
        <v>0.04</v>
      </c>
      <c r="K25" s="15">
        <f>I25+J25</f>
        <v>7.0000000000000007E-2</v>
      </c>
      <c r="L25" s="16"/>
    </row>
    <row r="26" spans="1:12" ht="12.75" x14ac:dyDescent="0.2">
      <c r="A26" s="1500" t="s">
        <v>19</v>
      </c>
      <c r="B26" s="1501">
        <v>51002</v>
      </c>
      <c r="C26" s="73" t="s">
        <v>13</v>
      </c>
      <c r="D26" s="1334">
        <v>1600</v>
      </c>
      <c r="E26" s="1702" t="s">
        <v>485</v>
      </c>
      <c r="F26" s="1332" t="s">
        <v>15</v>
      </c>
      <c r="G26" s="52">
        <v>1600</v>
      </c>
      <c r="H26" s="53" t="s">
        <v>485</v>
      </c>
      <c r="I26" s="65">
        <v>0.02</v>
      </c>
      <c r="J26" s="301">
        <v>0.04</v>
      </c>
      <c r="K26" s="15">
        <f>I26+J26</f>
        <v>0.06</v>
      </c>
      <c r="L26" s="16"/>
    </row>
    <row r="27" spans="1:12" ht="12.75" x14ac:dyDescent="0.2">
      <c r="A27" s="1500" t="s">
        <v>19</v>
      </c>
      <c r="B27" s="1501">
        <v>51003</v>
      </c>
      <c r="C27" s="73" t="s">
        <v>13</v>
      </c>
      <c r="D27" s="1334">
        <v>1600</v>
      </c>
      <c r="E27" s="1702" t="s">
        <v>247</v>
      </c>
      <c r="F27" s="1332" t="s">
        <v>15</v>
      </c>
      <c r="G27" s="52">
        <v>1600</v>
      </c>
      <c r="H27" s="53" t="s">
        <v>297</v>
      </c>
      <c r="I27" s="65">
        <v>0.01</v>
      </c>
      <c r="J27" s="301">
        <v>0.04</v>
      </c>
      <c r="K27" s="15">
        <f>I27+J27</f>
        <v>0.05</v>
      </c>
      <c r="L27" s="16"/>
    </row>
    <row r="28" spans="1:12" ht="13.5" thickBot="1" x14ac:dyDescent="0.25">
      <c r="A28" s="1703" t="s">
        <v>19</v>
      </c>
      <c r="B28" s="1515">
        <v>51004</v>
      </c>
      <c r="C28" s="1567" t="s">
        <v>13</v>
      </c>
      <c r="D28" s="1541">
        <v>1600</v>
      </c>
      <c r="E28" s="1704" t="s">
        <v>247</v>
      </c>
      <c r="F28" s="1543" t="s">
        <v>15</v>
      </c>
      <c r="G28" s="1705">
        <v>1600</v>
      </c>
      <c r="H28" s="1706" t="s">
        <v>303</v>
      </c>
      <c r="I28" s="431">
        <v>0.01</v>
      </c>
      <c r="J28" s="1707" t="s">
        <v>303</v>
      </c>
      <c r="K28" s="15">
        <v>0.01</v>
      </c>
      <c r="L28" s="16"/>
    </row>
    <row r="29" spans="1:12" ht="20.25" customHeight="1" thickBot="1" x14ac:dyDescent="0.3">
      <c r="A29" s="1717" t="s">
        <v>484</v>
      </c>
      <c r="B29" s="1717"/>
      <c r="C29" s="1717"/>
      <c r="D29" s="1717"/>
      <c r="E29" s="1717"/>
      <c r="F29" s="1717"/>
      <c r="G29" s="1717"/>
      <c r="H29" s="1717"/>
      <c r="I29" s="1717"/>
      <c r="J29" s="1717"/>
    </row>
    <row r="30" spans="1:12" ht="12.75" x14ac:dyDescent="0.2">
      <c r="A30" s="1513" t="s">
        <v>69</v>
      </c>
      <c r="B30" s="1517">
        <v>2</v>
      </c>
      <c r="C30" s="72" t="s">
        <v>13</v>
      </c>
      <c r="D30" s="1369">
        <v>1250</v>
      </c>
      <c r="E30" s="1700" t="s">
        <v>850</v>
      </c>
      <c r="F30" s="1485" t="s">
        <v>15</v>
      </c>
      <c r="G30" s="72">
        <v>1250</v>
      </c>
      <c r="H30" s="1489" t="s">
        <v>256</v>
      </c>
      <c r="I30" s="51">
        <v>0.15146496000000001</v>
      </c>
      <c r="J30" s="1273">
        <v>0.09</v>
      </c>
      <c r="K30" s="15">
        <f t="shared" ref="K30:K59" si="2">I30+J30</f>
        <v>0.24146496000000001</v>
      </c>
      <c r="L30" s="16"/>
    </row>
    <row r="31" spans="1:12" ht="12.75" x14ac:dyDescent="0.2">
      <c r="A31" s="1514" t="s">
        <v>12</v>
      </c>
      <c r="B31" s="1519">
        <v>3</v>
      </c>
      <c r="C31" s="73" t="s">
        <v>13</v>
      </c>
      <c r="D31" s="1334">
        <v>1000</v>
      </c>
      <c r="E31" s="53" t="s">
        <v>155</v>
      </c>
      <c r="F31" s="1332" t="s">
        <v>15</v>
      </c>
      <c r="G31" s="73">
        <v>1000</v>
      </c>
      <c r="H31" s="1490" t="s">
        <v>287</v>
      </c>
      <c r="I31" s="1232">
        <v>0.12950780000000001</v>
      </c>
      <c r="J31" s="1530">
        <v>0.10299266666666666</v>
      </c>
      <c r="K31" s="15">
        <f t="shared" si="2"/>
        <v>0.23250046666666668</v>
      </c>
      <c r="L31" s="16"/>
    </row>
    <row r="32" spans="1:12" ht="12.75" x14ac:dyDescent="0.2">
      <c r="A32" s="1514" t="s">
        <v>12</v>
      </c>
      <c r="B32" s="1519">
        <v>4</v>
      </c>
      <c r="C32" s="73" t="s">
        <v>13</v>
      </c>
      <c r="D32" s="1334">
        <v>1000</v>
      </c>
      <c r="E32" s="53" t="s">
        <v>427</v>
      </c>
      <c r="F32" s="1332" t="s">
        <v>15</v>
      </c>
      <c r="G32" s="73">
        <v>1000</v>
      </c>
      <c r="H32" s="1490" t="s">
        <v>164</v>
      </c>
      <c r="I32" s="1232">
        <v>9.4665600000000003E-2</v>
      </c>
      <c r="J32" s="1530">
        <v>0.1045266</v>
      </c>
      <c r="K32" s="15">
        <f t="shared" si="2"/>
        <v>0.19919219999999999</v>
      </c>
      <c r="L32" s="16"/>
    </row>
    <row r="33" spans="1:11" s="16" customFormat="1" ht="12.75" x14ac:dyDescent="0.2">
      <c r="A33" s="1514" t="s">
        <v>19</v>
      </c>
      <c r="B33" s="1519">
        <v>11</v>
      </c>
      <c r="C33" s="73" t="s">
        <v>210</v>
      </c>
      <c r="D33" s="1334">
        <v>1000</v>
      </c>
      <c r="E33" s="53" t="s">
        <v>164</v>
      </c>
      <c r="F33" s="1332" t="s">
        <v>15</v>
      </c>
      <c r="G33" s="73">
        <v>1000</v>
      </c>
      <c r="H33" s="1490" t="s">
        <v>847</v>
      </c>
      <c r="I33" s="1232">
        <v>0.210368</v>
      </c>
      <c r="J33" s="1530">
        <v>2.7829933333333334E-2</v>
      </c>
      <c r="K33" s="15">
        <f t="shared" si="2"/>
        <v>0.23819793333333333</v>
      </c>
    </row>
    <row r="34" spans="1:11" s="16" customFormat="1" ht="12.75" x14ac:dyDescent="0.2">
      <c r="A34" s="1514" t="s">
        <v>19</v>
      </c>
      <c r="B34" s="1519">
        <v>12</v>
      </c>
      <c r="C34" s="73" t="s">
        <v>13</v>
      </c>
      <c r="D34" s="1334">
        <v>1000</v>
      </c>
      <c r="E34" s="53" t="s">
        <v>843</v>
      </c>
      <c r="F34" s="1332" t="s">
        <v>15</v>
      </c>
      <c r="G34" s="73">
        <v>1000</v>
      </c>
      <c r="H34" s="1490" t="s">
        <v>256</v>
      </c>
      <c r="I34" s="1232">
        <v>0.10343093333333334</v>
      </c>
      <c r="J34" s="1530">
        <v>9.7952600000000001E-2</v>
      </c>
      <c r="K34" s="15">
        <f t="shared" si="2"/>
        <v>0.20138353333333334</v>
      </c>
    </row>
    <row r="35" spans="1:11" s="16" customFormat="1" ht="12.75" x14ac:dyDescent="0.2">
      <c r="A35" s="1514" t="s">
        <v>19</v>
      </c>
      <c r="B35" s="1519">
        <v>13</v>
      </c>
      <c r="C35" s="73" t="s">
        <v>482</v>
      </c>
      <c r="D35" s="1334">
        <v>1000</v>
      </c>
      <c r="E35" s="53" t="s">
        <v>36</v>
      </c>
      <c r="F35" s="1334" t="s">
        <v>81</v>
      </c>
      <c r="G35" s="294">
        <v>1000</v>
      </c>
      <c r="H35" s="1490" t="s">
        <v>77</v>
      </c>
      <c r="I35" s="1232">
        <v>0.15602293333333334</v>
      </c>
      <c r="J35" s="1530">
        <v>0.10759446666666667</v>
      </c>
      <c r="K35" s="15">
        <f t="shared" si="2"/>
        <v>0.2636174</v>
      </c>
    </row>
    <row r="36" spans="1:11" s="16" customFormat="1" ht="12.75" x14ac:dyDescent="0.2">
      <c r="A36" s="1514" t="s">
        <v>19</v>
      </c>
      <c r="B36" s="1519">
        <v>14</v>
      </c>
      <c r="C36" s="73" t="s">
        <v>13</v>
      </c>
      <c r="D36" s="1334">
        <v>1000</v>
      </c>
      <c r="E36" s="53" t="s">
        <v>239</v>
      </c>
      <c r="F36" s="1332" t="s">
        <v>15</v>
      </c>
      <c r="G36" s="73">
        <v>1000</v>
      </c>
      <c r="H36" s="1490" t="s">
        <v>164</v>
      </c>
      <c r="I36" s="1232">
        <v>0.13191826666666664</v>
      </c>
      <c r="J36" s="1530">
        <v>4.6894533333333328E-2</v>
      </c>
      <c r="K36" s="15">
        <f t="shared" si="2"/>
        <v>0.17881279999999997</v>
      </c>
    </row>
    <row r="37" spans="1:11" s="16" customFormat="1" ht="12.75" x14ac:dyDescent="0.2">
      <c r="A37" s="1514" t="s">
        <v>19</v>
      </c>
      <c r="B37" s="1519">
        <v>15</v>
      </c>
      <c r="C37" s="73" t="s">
        <v>13</v>
      </c>
      <c r="D37" s="1334">
        <v>1000</v>
      </c>
      <c r="E37" s="53" t="s">
        <v>14</v>
      </c>
      <c r="F37" s="1332" t="s">
        <v>15</v>
      </c>
      <c r="G37" s="73">
        <v>1000</v>
      </c>
      <c r="H37" s="1490" t="s">
        <v>850</v>
      </c>
      <c r="I37" s="1232">
        <v>0.2509076666666667</v>
      </c>
      <c r="J37" s="1530">
        <v>0</v>
      </c>
      <c r="K37" s="15">
        <f t="shared" si="2"/>
        <v>0.2509076666666667</v>
      </c>
    </row>
    <row r="38" spans="1:11" s="16" customFormat="1" ht="12.75" x14ac:dyDescent="0.2">
      <c r="A38" s="1514" t="s">
        <v>19</v>
      </c>
      <c r="B38" s="1519">
        <v>16</v>
      </c>
      <c r="C38" s="73" t="s">
        <v>13</v>
      </c>
      <c r="D38" s="1334">
        <v>1000</v>
      </c>
      <c r="E38" s="1701" t="s">
        <v>843</v>
      </c>
      <c r="F38" s="1332" t="s">
        <v>15</v>
      </c>
      <c r="G38" s="73">
        <v>1000</v>
      </c>
      <c r="H38" s="1540" t="s">
        <v>511</v>
      </c>
      <c r="I38" s="1232">
        <v>0.27106793333333329</v>
      </c>
      <c r="J38" s="1530">
        <v>0</v>
      </c>
      <c r="K38" s="15">
        <f t="shared" si="2"/>
        <v>0.27106793333333329</v>
      </c>
    </row>
    <row r="39" spans="1:11" s="16" customFormat="1" ht="12.75" x14ac:dyDescent="0.2">
      <c r="A39" s="1514" t="s">
        <v>19</v>
      </c>
      <c r="B39" s="1519">
        <v>17</v>
      </c>
      <c r="C39" s="73" t="s">
        <v>13</v>
      </c>
      <c r="D39" s="1334">
        <v>1250</v>
      </c>
      <c r="E39" s="53" t="s">
        <v>14</v>
      </c>
      <c r="F39" s="1332" t="s">
        <v>15</v>
      </c>
      <c r="G39" s="73">
        <v>1250</v>
      </c>
      <c r="H39" s="1490" t="s">
        <v>239</v>
      </c>
      <c r="I39" s="1232">
        <v>0.10062602666666666</v>
      </c>
      <c r="J39" s="1530">
        <v>8.081637333333333E-2</v>
      </c>
      <c r="K39" s="15">
        <f t="shared" si="2"/>
        <v>0.1814424</v>
      </c>
    </row>
    <row r="40" spans="1:11" s="16" customFormat="1" ht="12.75" x14ac:dyDescent="0.2">
      <c r="A40" s="1514" t="s">
        <v>19</v>
      </c>
      <c r="B40" s="1519">
        <v>18</v>
      </c>
      <c r="C40" s="73" t="s">
        <v>13</v>
      </c>
      <c r="D40" s="1334">
        <v>630</v>
      </c>
      <c r="E40" s="53" t="s">
        <v>164</v>
      </c>
      <c r="F40" s="1332" t="s">
        <v>15</v>
      </c>
      <c r="G40" s="294">
        <v>630</v>
      </c>
      <c r="H40" s="1490" t="s">
        <v>850</v>
      </c>
      <c r="I40" s="1232">
        <v>0.17217619047619048</v>
      </c>
      <c r="J40" s="1530">
        <v>0.01</v>
      </c>
      <c r="K40" s="15">
        <f t="shared" si="2"/>
        <v>0.18217619047619049</v>
      </c>
    </row>
    <row r="41" spans="1:11" s="16" customFormat="1" ht="12.75" x14ac:dyDescent="0.2">
      <c r="A41" s="1514" t="s">
        <v>19</v>
      </c>
      <c r="B41" s="1519">
        <v>19</v>
      </c>
      <c r="C41" s="73" t="s">
        <v>13</v>
      </c>
      <c r="D41" s="1334">
        <v>1000</v>
      </c>
      <c r="E41" s="53" t="s">
        <v>239</v>
      </c>
      <c r="F41" s="1332" t="s">
        <v>15</v>
      </c>
      <c r="G41" s="73">
        <v>1000</v>
      </c>
      <c r="H41" s="1490" t="s">
        <v>388</v>
      </c>
      <c r="I41" s="1232">
        <v>7.187573333333333E-2</v>
      </c>
      <c r="J41" s="1530">
        <v>0</v>
      </c>
      <c r="K41" s="15">
        <f t="shared" si="2"/>
        <v>7.187573333333333E-2</v>
      </c>
    </row>
    <row r="42" spans="1:11" s="16" customFormat="1" ht="12.75" x14ac:dyDescent="0.2">
      <c r="A42" s="1514" t="s">
        <v>19</v>
      </c>
      <c r="B42" s="1519">
        <v>20</v>
      </c>
      <c r="C42" s="73" t="s">
        <v>13</v>
      </c>
      <c r="D42" s="1334">
        <v>1000</v>
      </c>
      <c r="E42" s="53" t="s">
        <v>14</v>
      </c>
      <c r="F42" s="1332" t="s">
        <v>15</v>
      </c>
      <c r="G42" s="294">
        <v>1000</v>
      </c>
      <c r="H42" s="1490" t="s">
        <v>843</v>
      </c>
      <c r="I42" s="1232">
        <v>0.20510880000000001</v>
      </c>
      <c r="J42" s="1530">
        <v>1.7530666666666665E-3</v>
      </c>
      <c r="K42" s="15">
        <f t="shared" si="2"/>
        <v>0.20686186666666667</v>
      </c>
    </row>
    <row r="43" spans="1:11" s="16" customFormat="1" ht="12.75" x14ac:dyDescent="0.2">
      <c r="A43" s="1514" t="s">
        <v>19</v>
      </c>
      <c r="B43" s="1519">
        <v>21</v>
      </c>
      <c r="C43" s="73" t="s">
        <v>13</v>
      </c>
      <c r="D43" s="1334">
        <v>1000</v>
      </c>
      <c r="E43" s="53" t="s">
        <v>164</v>
      </c>
      <c r="F43" s="1332" t="s">
        <v>15</v>
      </c>
      <c r="G43" s="294">
        <v>1000</v>
      </c>
      <c r="H43" s="1490" t="s">
        <v>850</v>
      </c>
      <c r="I43" s="1232">
        <v>0.14375146666666666</v>
      </c>
      <c r="J43" s="1530">
        <v>5.4345066666666671E-2</v>
      </c>
      <c r="K43" s="15">
        <f t="shared" si="2"/>
        <v>0.19809653333333332</v>
      </c>
    </row>
    <row r="44" spans="1:11" s="16" customFormat="1" ht="12.75" x14ac:dyDescent="0.2">
      <c r="A44" s="1514" t="s">
        <v>19</v>
      </c>
      <c r="B44" s="1519">
        <v>22</v>
      </c>
      <c r="C44" s="73" t="s">
        <v>13</v>
      </c>
      <c r="D44" s="1334">
        <v>1000</v>
      </c>
      <c r="E44" s="53" t="s">
        <v>14</v>
      </c>
      <c r="F44" s="1332" t="s">
        <v>15</v>
      </c>
      <c r="G44" s="294">
        <v>1000</v>
      </c>
      <c r="H44" s="1490" t="s">
        <v>388</v>
      </c>
      <c r="I44" s="1232">
        <v>0.10159021333333332</v>
      </c>
      <c r="J44" s="1530">
        <v>8.1079333333333323E-2</v>
      </c>
      <c r="K44" s="15">
        <f t="shared" si="2"/>
        <v>0.18266954666666663</v>
      </c>
    </row>
    <row r="45" spans="1:11" s="16" customFormat="1" ht="12.75" x14ac:dyDescent="0.2">
      <c r="A45" s="1514" t="s">
        <v>19</v>
      </c>
      <c r="B45" s="1519">
        <v>23</v>
      </c>
      <c r="C45" s="73" t="s">
        <v>13</v>
      </c>
      <c r="D45" s="1334">
        <v>1000</v>
      </c>
      <c r="E45" s="53" t="s">
        <v>239</v>
      </c>
      <c r="F45" s="1332" t="s">
        <v>15</v>
      </c>
      <c r="G45" s="73">
        <v>1000</v>
      </c>
      <c r="H45" s="1490" t="s">
        <v>238</v>
      </c>
      <c r="I45" s="1232">
        <v>0.11826626</v>
      </c>
      <c r="J45" s="1530">
        <v>7.9107133333333329E-2</v>
      </c>
      <c r="K45" s="15">
        <f t="shared" si="2"/>
        <v>0.19737339333333331</v>
      </c>
    </row>
    <row r="46" spans="1:11" s="16" customFormat="1" ht="12.75" x14ac:dyDescent="0.2">
      <c r="A46" s="1514" t="s">
        <v>19</v>
      </c>
      <c r="B46" s="1519">
        <v>26</v>
      </c>
      <c r="C46" s="73" t="s">
        <v>13</v>
      </c>
      <c r="D46" s="1334">
        <v>1000</v>
      </c>
      <c r="E46" s="53" t="s">
        <v>62</v>
      </c>
      <c r="F46" s="1332" t="s">
        <v>15</v>
      </c>
      <c r="G46" s="73">
        <v>1000</v>
      </c>
      <c r="H46" s="1490" t="s">
        <v>287</v>
      </c>
      <c r="I46" s="1232">
        <v>8.0312366666666662E-2</v>
      </c>
      <c r="J46" s="1530">
        <v>0.13279480000000002</v>
      </c>
      <c r="K46" s="15">
        <f t="shared" si="2"/>
        <v>0.21310716666666668</v>
      </c>
    </row>
    <row r="47" spans="1:11" s="16" customFormat="1" ht="12.75" x14ac:dyDescent="0.2">
      <c r="A47" s="1514" t="s">
        <v>19</v>
      </c>
      <c r="B47" s="1519">
        <v>27</v>
      </c>
      <c r="C47" s="73" t="s">
        <v>13</v>
      </c>
      <c r="D47" s="1334">
        <v>1000</v>
      </c>
      <c r="E47" s="53" t="s">
        <v>239</v>
      </c>
      <c r="F47" s="1332" t="s">
        <v>15</v>
      </c>
      <c r="G47" s="294">
        <v>1000</v>
      </c>
      <c r="H47" s="1490" t="s">
        <v>256</v>
      </c>
      <c r="I47" s="1232">
        <v>6.354866666666667E-2</v>
      </c>
      <c r="J47" s="1530">
        <v>6.2014733333333336E-2</v>
      </c>
      <c r="K47" s="15">
        <f t="shared" si="2"/>
        <v>0.12556339999999999</v>
      </c>
    </row>
    <row r="48" spans="1:11" s="16" customFormat="1" ht="12.75" x14ac:dyDescent="0.2">
      <c r="A48" s="1514" t="s">
        <v>19</v>
      </c>
      <c r="B48" s="1519">
        <v>29</v>
      </c>
      <c r="C48" s="73" t="s">
        <v>13</v>
      </c>
      <c r="D48" s="1334">
        <v>1000</v>
      </c>
      <c r="E48" s="53" t="s">
        <v>296</v>
      </c>
      <c r="F48" s="1332" t="s">
        <v>15</v>
      </c>
      <c r="G48" s="294">
        <v>1000</v>
      </c>
      <c r="H48" s="1490" t="s">
        <v>483</v>
      </c>
      <c r="I48" s="1232">
        <v>5.5878999999999998E-2</v>
      </c>
      <c r="J48" s="1530">
        <v>5.4323153333333332E-2</v>
      </c>
      <c r="K48" s="15">
        <f t="shared" si="2"/>
        <v>0.11020215333333333</v>
      </c>
    </row>
    <row r="49" spans="1:12" ht="12.75" x14ac:dyDescent="0.2">
      <c r="A49" s="1514" t="s">
        <v>19</v>
      </c>
      <c r="B49" s="1519">
        <v>30</v>
      </c>
      <c r="C49" s="73" t="s">
        <v>13</v>
      </c>
      <c r="D49" s="1334">
        <v>1000</v>
      </c>
      <c r="E49" s="53" t="s">
        <v>851</v>
      </c>
      <c r="F49" s="1332" t="s">
        <v>15</v>
      </c>
      <c r="G49" s="73">
        <v>1000</v>
      </c>
      <c r="H49" s="1490" t="s">
        <v>274</v>
      </c>
      <c r="I49" s="1232">
        <v>0.10189699999999999</v>
      </c>
      <c r="J49" s="1530">
        <v>0.11000493333333335</v>
      </c>
      <c r="K49" s="15">
        <f t="shared" si="2"/>
        <v>0.21190193333333335</v>
      </c>
      <c r="L49" s="16"/>
    </row>
    <row r="50" spans="1:12" ht="12.75" x14ac:dyDescent="0.2">
      <c r="A50" s="1514" t="s">
        <v>19</v>
      </c>
      <c r="B50" s="1519">
        <v>31</v>
      </c>
      <c r="C50" s="73" t="s">
        <v>13</v>
      </c>
      <c r="D50" s="1334">
        <v>1000</v>
      </c>
      <c r="E50" s="53" t="s">
        <v>240</v>
      </c>
      <c r="F50" s="1332" t="s">
        <v>15</v>
      </c>
      <c r="G50" s="73">
        <v>1000</v>
      </c>
      <c r="H50" s="1490" t="s">
        <v>72</v>
      </c>
      <c r="I50" s="1232">
        <v>6.4863466666666661E-2</v>
      </c>
      <c r="J50" s="1530">
        <v>0.1157024</v>
      </c>
      <c r="K50" s="15">
        <f t="shared" si="2"/>
        <v>0.18056586666666666</v>
      </c>
      <c r="L50" s="16"/>
    </row>
    <row r="51" spans="1:12" ht="12.75" x14ac:dyDescent="0.2">
      <c r="A51" s="1514" t="s">
        <v>19</v>
      </c>
      <c r="B51" s="1519">
        <v>32</v>
      </c>
      <c r="C51" s="73" t="s">
        <v>13</v>
      </c>
      <c r="D51" s="1334">
        <v>1000</v>
      </c>
      <c r="E51" s="53" t="s">
        <v>850</v>
      </c>
      <c r="F51" s="1332" t="s">
        <v>15</v>
      </c>
      <c r="G51" s="73">
        <v>1000</v>
      </c>
      <c r="H51" s="1490" t="s">
        <v>155</v>
      </c>
      <c r="I51" s="1232">
        <v>0.11110059999999999</v>
      </c>
      <c r="J51" s="1530">
        <v>0.12906953333333335</v>
      </c>
      <c r="K51" s="15">
        <f t="shared" si="2"/>
        <v>0.24017013333333334</v>
      </c>
      <c r="L51" s="16"/>
    </row>
    <row r="52" spans="1:12" ht="12.75" x14ac:dyDescent="0.2">
      <c r="A52" s="1514" t="s">
        <v>19</v>
      </c>
      <c r="B52" s="1519">
        <v>33</v>
      </c>
      <c r="C52" s="73" t="s">
        <v>13</v>
      </c>
      <c r="D52" s="1334">
        <v>1000</v>
      </c>
      <c r="E52" s="53" t="s">
        <v>848</v>
      </c>
      <c r="F52" s="1332" t="s">
        <v>15</v>
      </c>
      <c r="G52" s="294">
        <v>1000</v>
      </c>
      <c r="H52" s="1490" t="s">
        <v>616</v>
      </c>
      <c r="I52" s="1232">
        <v>0.15142113333333332</v>
      </c>
      <c r="J52" s="1530">
        <v>5.4125933333333327E-2</v>
      </c>
      <c r="K52" s="15">
        <f t="shared" si="2"/>
        <v>0.20554706666666664</v>
      </c>
      <c r="L52" s="16"/>
    </row>
    <row r="53" spans="1:12" ht="12.75" x14ac:dyDescent="0.2">
      <c r="A53" s="1514" t="s">
        <v>19</v>
      </c>
      <c r="B53" s="1519">
        <v>34</v>
      </c>
      <c r="C53" s="73" t="s">
        <v>13</v>
      </c>
      <c r="D53" s="1334">
        <v>1000</v>
      </c>
      <c r="E53" s="53" t="s">
        <v>31</v>
      </c>
      <c r="F53" s="1334" t="s">
        <v>13</v>
      </c>
      <c r="G53" s="73">
        <v>1000</v>
      </c>
      <c r="H53" s="1490" t="s">
        <v>161</v>
      </c>
      <c r="I53" s="1232">
        <v>0.1757449333333333</v>
      </c>
      <c r="J53" s="1530">
        <v>0.105184</v>
      </c>
      <c r="K53" s="15">
        <f t="shared" si="2"/>
        <v>0.2809289333333333</v>
      </c>
      <c r="L53" s="16"/>
    </row>
    <row r="54" spans="1:12" ht="12.75" x14ac:dyDescent="0.2">
      <c r="A54" s="1514" t="s">
        <v>19</v>
      </c>
      <c r="B54" s="1519">
        <v>35</v>
      </c>
      <c r="C54" s="73" t="s">
        <v>13</v>
      </c>
      <c r="D54" s="1334">
        <v>1000</v>
      </c>
      <c r="E54" s="53" t="s">
        <v>65</v>
      </c>
      <c r="F54" s="1332" t="s">
        <v>15</v>
      </c>
      <c r="G54" s="73">
        <v>1000</v>
      </c>
      <c r="H54" s="1490" t="s">
        <v>275</v>
      </c>
      <c r="I54" s="1232">
        <v>0.25222246666666664</v>
      </c>
      <c r="J54" s="1530">
        <v>2.5857733333333334E-2</v>
      </c>
      <c r="K54" s="15">
        <f t="shared" si="2"/>
        <v>0.2780802</v>
      </c>
      <c r="L54" s="16"/>
    </row>
    <row r="55" spans="1:12" ht="12.75" x14ac:dyDescent="0.2">
      <c r="A55" s="1514" t="s">
        <v>19</v>
      </c>
      <c r="B55" s="1519">
        <v>36</v>
      </c>
      <c r="C55" s="73" t="s">
        <v>13</v>
      </c>
      <c r="D55" s="1334">
        <v>1000</v>
      </c>
      <c r="E55" s="53" t="s">
        <v>29</v>
      </c>
      <c r="F55" s="1332" t="s">
        <v>15</v>
      </c>
      <c r="G55" s="294">
        <v>1000</v>
      </c>
      <c r="H55" s="1490" t="s">
        <v>161</v>
      </c>
      <c r="I55" s="1232">
        <v>0.18823553333333332</v>
      </c>
      <c r="J55" s="1530">
        <v>0.10408833333333334</v>
      </c>
      <c r="K55" s="15">
        <f t="shared" si="2"/>
        <v>0.29232386666666665</v>
      </c>
      <c r="L55" s="16"/>
    </row>
    <row r="56" spans="1:12" ht="12.75" x14ac:dyDescent="0.2">
      <c r="A56" s="1514" t="s">
        <v>19</v>
      </c>
      <c r="B56" s="1519" t="s">
        <v>76</v>
      </c>
      <c r="C56" s="73" t="s">
        <v>13</v>
      </c>
      <c r="D56" s="1334">
        <v>1000</v>
      </c>
      <c r="E56" s="53" t="s">
        <v>152</v>
      </c>
      <c r="F56" s="1332" t="s">
        <v>15</v>
      </c>
      <c r="G56" s="294">
        <v>1000</v>
      </c>
      <c r="H56" s="1490" t="s">
        <v>483</v>
      </c>
      <c r="I56" s="1232">
        <v>0.29078993333333331</v>
      </c>
      <c r="J56" s="1530">
        <v>7.8011466666666668E-2</v>
      </c>
      <c r="K56" s="15">
        <f t="shared" si="2"/>
        <v>0.36880139999999995</v>
      </c>
      <c r="L56" s="16"/>
    </row>
    <row r="57" spans="1:12" ht="12.75" x14ac:dyDescent="0.2">
      <c r="A57" s="1514" t="s">
        <v>19</v>
      </c>
      <c r="B57" s="1519">
        <v>28</v>
      </c>
      <c r="C57" s="73" t="s">
        <v>13</v>
      </c>
      <c r="D57" s="1334">
        <v>1000</v>
      </c>
      <c r="E57" s="53" t="s">
        <v>62</v>
      </c>
      <c r="F57" s="1332" t="s">
        <v>15</v>
      </c>
      <c r="G57" s="294">
        <v>1000</v>
      </c>
      <c r="H57" s="1490" t="s">
        <v>14</v>
      </c>
      <c r="I57" s="1232">
        <v>0.13</v>
      </c>
      <c r="J57" s="1530">
        <v>0.10606053333333335</v>
      </c>
      <c r="K57" s="15">
        <f t="shared" si="2"/>
        <v>0.23606053333333335</v>
      </c>
      <c r="L57" s="16"/>
    </row>
    <row r="58" spans="1:12" ht="12.75" x14ac:dyDescent="0.2">
      <c r="A58" s="1514" t="s">
        <v>19</v>
      </c>
      <c r="B58" s="1538" t="s">
        <v>64</v>
      </c>
      <c r="C58" s="73" t="s">
        <v>13</v>
      </c>
      <c r="D58" s="1334">
        <v>1000</v>
      </c>
      <c r="E58" s="53" t="s">
        <v>554</v>
      </c>
      <c r="F58" s="1332" t="s">
        <v>15</v>
      </c>
      <c r="G58" s="73">
        <v>1000</v>
      </c>
      <c r="H58" s="1490" t="s">
        <v>555</v>
      </c>
      <c r="I58" s="1232">
        <v>0.11526413333333334</v>
      </c>
      <c r="J58" s="1530">
        <v>0.1</v>
      </c>
      <c r="K58" s="15">
        <f t="shared" si="2"/>
        <v>0.21526413333333333</v>
      </c>
      <c r="L58" s="16"/>
    </row>
    <row r="59" spans="1:12" ht="13.5" thickBot="1" x14ac:dyDescent="0.25">
      <c r="A59" s="1520" t="s">
        <v>19</v>
      </c>
      <c r="B59" s="1539" t="s">
        <v>67</v>
      </c>
      <c r="C59" s="296" t="s">
        <v>13</v>
      </c>
      <c r="D59" s="1370">
        <v>1000</v>
      </c>
      <c r="E59" s="54" t="s">
        <v>65</v>
      </c>
      <c r="F59" s="1486" t="s">
        <v>15</v>
      </c>
      <c r="G59" s="74">
        <v>1000</v>
      </c>
      <c r="H59" s="1493" t="s">
        <v>31</v>
      </c>
      <c r="I59" s="1231">
        <v>0.18538679999999999</v>
      </c>
      <c r="J59" s="1533">
        <v>3.3527399999999999E-2</v>
      </c>
      <c r="K59" s="15">
        <f t="shared" si="2"/>
        <v>0.2189142</v>
      </c>
      <c r="L59" s="16"/>
    </row>
    <row r="60" spans="1:12" ht="20.25" customHeight="1" thickBot="1" x14ac:dyDescent="0.3">
      <c r="A60" s="1717" t="s">
        <v>32</v>
      </c>
      <c r="B60" s="1717"/>
      <c r="C60" s="1717"/>
      <c r="D60" s="1717"/>
      <c r="E60" s="1717"/>
      <c r="F60" s="1717"/>
      <c r="G60" s="1717"/>
      <c r="H60" s="1717"/>
      <c r="I60" s="1717"/>
      <c r="J60" s="1717"/>
    </row>
    <row r="61" spans="1:12" ht="13.5" thickBot="1" x14ac:dyDescent="0.25">
      <c r="A61" s="1510" t="s">
        <v>19</v>
      </c>
      <c r="B61" s="1511">
        <v>1421</v>
      </c>
      <c r="C61" s="1558" t="s">
        <v>33</v>
      </c>
      <c r="D61" s="1534">
        <v>400</v>
      </c>
      <c r="E61" s="1496" t="s">
        <v>456</v>
      </c>
      <c r="F61" s="1557" t="s">
        <v>15</v>
      </c>
      <c r="G61" s="1496">
        <v>400</v>
      </c>
      <c r="H61" s="1257" t="s">
        <v>164</v>
      </c>
      <c r="I61" s="1556">
        <v>0.32</v>
      </c>
      <c r="J61" s="1512">
        <v>7.0000000000000007E-2</v>
      </c>
      <c r="K61" s="15">
        <f>I61+J61</f>
        <v>0.39</v>
      </c>
      <c r="L61" s="16"/>
    </row>
    <row r="62" spans="1:12" ht="23.25" customHeight="1" thickBot="1" x14ac:dyDescent="0.3">
      <c r="A62" s="1711" t="s">
        <v>479</v>
      </c>
      <c r="B62" s="1711"/>
      <c r="C62" s="1711"/>
      <c r="D62" s="1711"/>
      <c r="E62" s="1711"/>
      <c r="F62" s="1711"/>
      <c r="G62" s="1711"/>
      <c r="H62" s="1711"/>
      <c r="I62" s="1711"/>
      <c r="J62" s="1711"/>
      <c r="L62" s="16"/>
    </row>
    <row r="63" spans="1:12" ht="12.75" x14ac:dyDescent="0.2">
      <c r="A63" s="1513" t="s">
        <v>12</v>
      </c>
      <c r="B63" s="1499">
        <v>25</v>
      </c>
      <c r="C63" s="728" t="s">
        <v>13</v>
      </c>
      <c r="D63" s="1369">
        <v>1600</v>
      </c>
      <c r="E63" s="1528" t="s">
        <v>41</v>
      </c>
      <c r="F63" s="1485" t="s">
        <v>15</v>
      </c>
      <c r="G63" s="295">
        <v>1600</v>
      </c>
      <c r="H63" s="1489" t="s">
        <v>273</v>
      </c>
      <c r="I63" s="51">
        <v>9.7651291666666667E-2</v>
      </c>
      <c r="J63" s="1273">
        <v>2.4378583333333332E-2</v>
      </c>
      <c r="K63" s="15">
        <f t="shared" ref="K63:K75" si="3">I63+J63</f>
        <v>0.122029875</v>
      </c>
      <c r="L63" s="16"/>
    </row>
    <row r="64" spans="1:12" ht="12.75" x14ac:dyDescent="0.2">
      <c r="A64" s="1514" t="s">
        <v>19</v>
      </c>
      <c r="B64" s="1501">
        <v>26</v>
      </c>
      <c r="C64" s="729" t="s">
        <v>13</v>
      </c>
      <c r="D64" s="1334">
        <v>1000</v>
      </c>
      <c r="E64" s="1529" t="s">
        <v>161</v>
      </c>
      <c r="F64" s="1332" t="s">
        <v>15</v>
      </c>
      <c r="G64" s="73">
        <v>1000</v>
      </c>
      <c r="H64" s="1490" t="s">
        <v>164</v>
      </c>
      <c r="I64" s="1232">
        <v>0.09</v>
      </c>
      <c r="J64" s="1530">
        <v>3.4623066666666667E-2</v>
      </c>
      <c r="K64" s="15">
        <f t="shared" si="3"/>
        <v>0.12462306666666667</v>
      </c>
      <c r="L64" s="16"/>
    </row>
    <row r="65" spans="1:12" ht="12.75" x14ac:dyDescent="0.2">
      <c r="A65" s="1514" t="s">
        <v>12</v>
      </c>
      <c r="B65" s="1501">
        <v>36</v>
      </c>
      <c r="C65" s="729" t="s">
        <v>13</v>
      </c>
      <c r="D65" s="1487">
        <v>1000</v>
      </c>
      <c r="E65" s="1529" t="s">
        <v>842</v>
      </c>
      <c r="F65" s="1332" t="s">
        <v>15</v>
      </c>
      <c r="G65" s="73">
        <v>1000</v>
      </c>
      <c r="H65" s="1490" t="s">
        <v>846</v>
      </c>
      <c r="I65" s="1232">
        <v>0.05</v>
      </c>
      <c r="J65" s="1530">
        <v>7.0000000000000007E-2</v>
      </c>
      <c r="K65" s="15">
        <f t="shared" si="3"/>
        <v>0.12000000000000001</v>
      </c>
      <c r="L65" s="16"/>
    </row>
    <row r="66" spans="1:12" ht="12.75" x14ac:dyDescent="0.2">
      <c r="A66" s="1514" t="s">
        <v>19</v>
      </c>
      <c r="B66" s="1501">
        <v>253</v>
      </c>
      <c r="C66" s="729" t="s">
        <v>13</v>
      </c>
      <c r="D66" s="1334">
        <v>630</v>
      </c>
      <c r="E66" s="1529" t="s">
        <v>170</v>
      </c>
      <c r="F66" s="1332" t="s">
        <v>15</v>
      </c>
      <c r="G66" s="73">
        <v>630</v>
      </c>
      <c r="H66" s="1490" t="s">
        <v>50</v>
      </c>
      <c r="I66" s="1232">
        <v>3.7913544973544974E-2</v>
      </c>
      <c r="J66" s="1530">
        <v>0</v>
      </c>
      <c r="K66" s="15">
        <f t="shared" si="3"/>
        <v>3.7913544973544974E-2</v>
      </c>
      <c r="L66" s="16"/>
    </row>
    <row r="67" spans="1:12" ht="12.75" x14ac:dyDescent="0.2">
      <c r="A67" s="1514" t="s">
        <v>19</v>
      </c>
      <c r="B67" s="1501">
        <v>296</v>
      </c>
      <c r="C67" s="729" t="s">
        <v>13</v>
      </c>
      <c r="D67" s="1334">
        <v>630</v>
      </c>
      <c r="E67" s="1529" t="s">
        <v>843</v>
      </c>
      <c r="F67" s="1332" t="s">
        <v>15</v>
      </c>
      <c r="G67" s="73">
        <v>630</v>
      </c>
      <c r="H67" s="1490" t="s">
        <v>72</v>
      </c>
      <c r="I67" s="1232">
        <v>0.10852317460317459</v>
      </c>
      <c r="J67" s="1530">
        <v>0.03</v>
      </c>
      <c r="K67" s="15">
        <f t="shared" si="3"/>
        <v>0.13852317460317459</v>
      </c>
      <c r="L67" s="16"/>
    </row>
    <row r="68" spans="1:12" ht="12.75" x14ac:dyDescent="0.2">
      <c r="A68" s="1514" t="s">
        <v>19</v>
      </c>
      <c r="B68" s="1501">
        <v>297</v>
      </c>
      <c r="C68" s="729" t="s">
        <v>13</v>
      </c>
      <c r="D68" s="1334">
        <v>1600</v>
      </c>
      <c r="E68" s="1529" t="s">
        <v>186</v>
      </c>
      <c r="F68" s="1332" t="s">
        <v>15</v>
      </c>
      <c r="G68" s="73">
        <v>1600</v>
      </c>
      <c r="H68" s="1490" t="s">
        <v>239</v>
      </c>
      <c r="I68" s="1232">
        <v>0.11956462499999999</v>
      </c>
      <c r="J68" s="1530">
        <v>0.19749391666666669</v>
      </c>
      <c r="K68" s="15">
        <f t="shared" si="3"/>
        <v>0.31705854166666669</v>
      </c>
      <c r="L68" s="16"/>
    </row>
    <row r="69" spans="1:12" ht="12.75" x14ac:dyDescent="0.2">
      <c r="A69" s="1514" t="s">
        <v>19</v>
      </c>
      <c r="B69" s="1501">
        <v>298</v>
      </c>
      <c r="C69" s="729" t="s">
        <v>13</v>
      </c>
      <c r="D69" s="1334">
        <v>1000</v>
      </c>
      <c r="E69" s="1529" t="s">
        <v>844</v>
      </c>
      <c r="F69" s="1332" t="s">
        <v>15</v>
      </c>
      <c r="G69" s="294">
        <v>1000</v>
      </c>
      <c r="H69" s="1490" t="s">
        <v>28</v>
      </c>
      <c r="I69" s="1232">
        <v>0.41109413333333333</v>
      </c>
      <c r="J69" s="1530">
        <v>0.15952906666666666</v>
      </c>
      <c r="K69" s="15">
        <f t="shared" si="3"/>
        <v>0.5706232</v>
      </c>
      <c r="L69" s="16"/>
    </row>
    <row r="70" spans="1:12" ht="12.75" x14ac:dyDescent="0.2">
      <c r="A70" s="1514" t="s">
        <v>19</v>
      </c>
      <c r="B70" s="1501">
        <v>401</v>
      </c>
      <c r="C70" s="729" t="s">
        <v>13</v>
      </c>
      <c r="D70" s="1334">
        <v>1600</v>
      </c>
      <c r="E70" s="1529" t="s">
        <v>48</v>
      </c>
      <c r="F70" s="1332" t="s">
        <v>15</v>
      </c>
      <c r="G70" s="73">
        <v>1600</v>
      </c>
      <c r="H70" s="1490" t="s">
        <v>275</v>
      </c>
      <c r="I70" s="1232">
        <v>0.21297020833333336</v>
      </c>
      <c r="J70" s="1530">
        <v>0.26501437499999997</v>
      </c>
      <c r="K70" s="15">
        <f t="shared" si="3"/>
        <v>0.47798458333333332</v>
      </c>
      <c r="L70" s="16"/>
    </row>
    <row r="71" spans="1:12" ht="12.75" x14ac:dyDescent="0.2">
      <c r="A71" s="1514" t="s">
        <v>19</v>
      </c>
      <c r="B71" s="1501">
        <v>402</v>
      </c>
      <c r="C71" s="729" t="s">
        <v>13</v>
      </c>
      <c r="D71" s="1334">
        <v>1600</v>
      </c>
      <c r="E71" s="1529" t="s">
        <v>845</v>
      </c>
      <c r="F71" s="1332" t="s">
        <v>15</v>
      </c>
      <c r="G71" s="73">
        <v>1600</v>
      </c>
      <c r="H71" s="1490" t="s">
        <v>301</v>
      </c>
      <c r="I71" s="1232">
        <v>0.17763495833333334</v>
      </c>
      <c r="J71" s="1530">
        <v>0.17585449999999997</v>
      </c>
      <c r="K71" s="15">
        <f t="shared" si="3"/>
        <v>0.35348945833333334</v>
      </c>
      <c r="L71" s="16"/>
    </row>
    <row r="72" spans="1:12" ht="12.75" x14ac:dyDescent="0.2">
      <c r="A72" s="1514" t="s">
        <v>19</v>
      </c>
      <c r="B72" s="1501">
        <v>403</v>
      </c>
      <c r="C72" s="729" t="s">
        <v>13</v>
      </c>
      <c r="D72" s="1334">
        <v>1600</v>
      </c>
      <c r="E72" s="1529" t="s">
        <v>41</v>
      </c>
      <c r="F72" s="1332" t="s">
        <v>15</v>
      </c>
      <c r="G72" s="73">
        <v>1600</v>
      </c>
      <c r="H72" s="1490" t="s">
        <v>30</v>
      </c>
      <c r="I72" s="1232">
        <v>0.1462715</v>
      </c>
      <c r="J72" s="1530">
        <v>0.12901474999999998</v>
      </c>
      <c r="K72" s="15">
        <f t="shared" si="3"/>
        <v>0.27528624999999995</v>
      </c>
      <c r="L72" s="16"/>
    </row>
    <row r="73" spans="1:12" ht="12.75" x14ac:dyDescent="0.2">
      <c r="A73" s="1514" t="s">
        <v>19</v>
      </c>
      <c r="B73" s="1501">
        <v>404</v>
      </c>
      <c r="C73" s="729" t="s">
        <v>13</v>
      </c>
      <c r="D73" s="1334">
        <v>1000</v>
      </c>
      <c r="E73" s="1529" t="s">
        <v>164</v>
      </c>
      <c r="F73" s="1332" t="s">
        <v>15</v>
      </c>
      <c r="G73" s="73">
        <v>1000</v>
      </c>
      <c r="H73" s="1490" t="s">
        <v>206</v>
      </c>
      <c r="I73" s="1232">
        <v>0.14550453333333335</v>
      </c>
      <c r="J73" s="1530">
        <v>0.14177926666666665</v>
      </c>
      <c r="K73" s="15">
        <f t="shared" si="3"/>
        <v>0.28728379999999998</v>
      </c>
      <c r="L73" s="16"/>
    </row>
    <row r="74" spans="1:12" ht="12.75" x14ac:dyDescent="0.2">
      <c r="A74" s="1514" t="s">
        <v>19</v>
      </c>
      <c r="B74" s="1501">
        <v>406</v>
      </c>
      <c r="C74" s="729" t="s">
        <v>13</v>
      </c>
      <c r="D74" s="1334">
        <v>1600</v>
      </c>
      <c r="E74" s="1529" t="s">
        <v>75</v>
      </c>
      <c r="F74" s="1332" t="s">
        <v>15</v>
      </c>
      <c r="G74" s="73">
        <v>1600</v>
      </c>
      <c r="H74" s="1490" t="s">
        <v>20</v>
      </c>
      <c r="I74" s="1232">
        <v>0.27706670833333336</v>
      </c>
      <c r="J74" s="1530">
        <v>0.22830954166666664</v>
      </c>
      <c r="K74" s="15">
        <f t="shared" si="3"/>
        <v>0.50537624999999997</v>
      </c>
      <c r="L74" s="16"/>
    </row>
    <row r="75" spans="1:12" ht="13.5" thickBot="1" x14ac:dyDescent="0.25">
      <c r="A75" s="1708" t="s">
        <v>19</v>
      </c>
      <c r="B75" s="1515" t="s">
        <v>552</v>
      </c>
      <c r="C75" s="1256" t="s">
        <v>13</v>
      </c>
      <c r="D75" s="1541">
        <v>1600</v>
      </c>
      <c r="E75" s="1542" t="s">
        <v>383</v>
      </c>
      <c r="F75" s="1543" t="s">
        <v>15</v>
      </c>
      <c r="G75" s="1567">
        <v>1600</v>
      </c>
      <c r="H75" s="1544" t="s">
        <v>164</v>
      </c>
      <c r="I75" s="1545">
        <v>0.23693791666666666</v>
      </c>
      <c r="J75" s="1546">
        <v>0.22981608333333334</v>
      </c>
      <c r="K75" s="15">
        <f t="shared" si="3"/>
        <v>0.466754</v>
      </c>
      <c r="L75" s="16"/>
    </row>
    <row r="76" spans="1:12" ht="19.5" customHeight="1" thickBot="1" x14ac:dyDescent="0.3">
      <c r="A76" s="1717" t="s">
        <v>541</v>
      </c>
      <c r="B76" s="1717"/>
      <c r="C76" s="1717"/>
      <c r="D76" s="1717"/>
      <c r="E76" s="1717"/>
      <c r="F76" s="1717"/>
      <c r="G76" s="1717"/>
      <c r="H76" s="1717"/>
      <c r="I76" s="1717"/>
      <c r="J76" s="1717"/>
      <c r="K76" s="1717"/>
    </row>
    <row r="77" spans="1:12" ht="12.75" x14ac:dyDescent="0.2">
      <c r="A77" s="1516" t="s">
        <v>19</v>
      </c>
      <c r="B77" s="1517">
        <v>45</v>
      </c>
      <c r="C77" s="295" t="s">
        <v>13</v>
      </c>
      <c r="D77" s="70">
        <v>3200</v>
      </c>
      <c r="E77" s="1223" t="s">
        <v>253</v>
      </c>
      <c r="F77" s="295" t="s">
        <v>15</v>
      </c>
      <c r="G77" s="70">
        <v>3200</v>
      </c>
      <c r="H77" s="57" t="s">
        <v>55</v>
      </c>
      <c r="I77" s="1272">
        <v>0.22947642666666665</v>
      </c>
      <c r="J77" s="51">
        <v>0.27715983999999999</v>
      </c>
      <c r="K77" s="15">
        <f>I77+J77</f>
        <v>0.50663626666666661</v>
      </c>
    </row>
    <row r="78" spans="1:12" ht="12.75" x14ac:dyDescent="0.2">
      <c r="A78" s="1518" t="s">
        <v>12</v>
      </c>
      <c r="B78" s="1519">
        <v>28</v>
      </c>
      <c r="C78" s="294" t="s">
        <v>13</v>
      </c>
      <c r="D78" s="71">
        <v>2000</v>
      </c>
      <c r="E78" s="1221" t="s">
        <v>248</v>
      </c>
      <c r="F78" s="294" t="s">
        <v>15</v>
      </c>
      <c r="G78" s="71">
        <v>2000</v>
      </c>
      <c r="H78" s="53" t="s">
        <v>34</v>
      </c>
      <c r="I78" s="1547">
        <v>0.1209616</v>
      </c>
      <c r="J78" s="1232">
        <v>2.1913333333333338E-3</v>
      </c>
      <c r="K78" s="15">
        <f t="shared" ref="K78:K103" si="4">I78+J78</f>
        <v>0.12315293333333334</v>
      </c>
    </row>
    <row r="79" spans="1:12" ht="12.75" x14ac:dyDescent="0.2">
      <c r="A79" s="1518" t="s">
        <v>19</v>
      </c>
      <c r="B79" s="1519" t="s">
        <v>542</v>
      </c>
      <c r="C79" s="294" t="s">
        <v>13</v>
      </c>
      <c r="D79" s="71">
        <v>1000</v>
      </c>
      <c r="E79" s="1221" t="s">
        <v>72</v>
      </c>
      <c r="F79" s="294" t="s">
        <v>15</v>
      </c>
      <c r="G79" s="71">
        <v>1000</v>
      </c>
      <c r="H79" s="53" t="s">
        <v>483</v>
      </c>
      <c r="I79" s="1547">
        <v>0</v>
      </c>
      <c r="J79" s="1232">
        <v>0.12227639999999999</v>
      </c>
      <c r="K79" s="15">
        <f t="shared" si="4"/>
        <v>0.12227639999999999</v>
      </c>
    </row>
    <row r="80" spans="1:12" ht="12.75" x14ac:dyDescent="0.2">
      <c r="A80" s="1518" t="s">
        <v>19</v>
      </c>
      <c r="B80" s="1519" t="s">
        <v>543</v>
      </c>
      <c r="C80" s="294" t="s">
        <v>13</v>
      </c>
      <c r="D80" s="71">
        <v>1000</v>
      </c>
      <c r="E80" s="1221" t="s">
        <v>373</v>
      </c>
      <c r="F80" s="294" t="s">
        <v>15</v>
      </c>
      <c r="G80" s="71">
        <v>1000</v>
      </c>
      <c r="H80" s="53" t="s">
        <v>847</v>
      </c>
      <c r="I80" s="1547">
        <v>0.17048573333333331</v>
      </c>
      <c r="J80" s="1232">
        <v>0.13673919999999998</v>
      </c>
      <c r="K80" s="15">
        <f t="shared" si="4"/>
        <v>0.30722493333333328</v>
      </c>
    </row>
    <row r="81" spans="1:11" ht="12.75" x14ac:dyDescent="0.2">
      <c r="A81" s="1518" t="s">
        <v>19</v>
      </c>
      <c r="B81" s="1519" t="s">
        <v>544</v>
      </c>
      <c r="C81" s="294" t="s">
        <v>13</v>
      </c>
      <c r="D81" s="71">
        <v>1000</v>
      </c>
      <c r="E81" s="1221" t="s">
        <v>63</v>
      </c>
      <c r="F81" s="294" t="s">
        <v>15</v>
      </c>
      <c r="G81" s="71">
        <v>1000</v>
      </c>
      <c r="H81" s="53" t="s">
        <v>72</v>
      </c>
      <c r="I81" s="1547">
        <v>0.1229338</v>
      </c>
      <c r="J81" s="1232">
        <v>0.11986593333333333</v>
      </c>
      <c r="K81" s="15">
        <f t="shared" si="4"/>
        <v>0.24279973333333332</v>
      </c>
    </row>
    <row r="82" spans="1:11" ht="12.75" x14ac:dyDescent="0.2">
      <c r="A82" s="1518" t="s">
        <v>12</v>
      </c>
      <c r="B82" s="1519" t="s">
        <v>545</v>
      </c>
      <c r="C82" s="294" t="s">
        <v>13</v>
      </c>
      <c r="D82" s="71">
        <v>1000</v>
      </c>
      <c r="E82" s="1221" t="s">
        <v>248</v>
      </c>
      <c r="F82" s="294" t="s">
        <v>15</v>
      </c>
      <c r="G82" s="71">
        <v>1000</v>
      </c>
      <c r="H82" s="53" t="s">
        <v>366</v>
      </c>
      <c r="I82" s="1547">
        <v>0.33921839999999998</v>
      </c>
      <c r="J82" s="1232">
        <v>0.31</v>
      </c>
      <c r="K82" s="15">
        <f t="shared" si="4"/>
        <v>0.64921839999999997</v>
      </c>
    </row>
    <row r="83" spans="1:11" ht="12.75" x14ac:dyDescent="0.2">
      <c r="A83" s="1518" t="s">
        <v>19</v>
      </c>
      <c r="B83" s="1519" t="s">
        <v>546</v>
      </c>
      <c r="C83" s="294" t="s">
        <v>13</v>
      </c>
      <c r="D83" s="71">
        <v>1000</v>
      </c>
      <c r="E83" s="1221" t="s">
        <v>75</v>
      </c>
      <c r="F83" s="294" t="s">
        <v>15</v>
      </c>
      <c r="G83" s="71">
        <v>1000</v>
      </c>
      <c r="H83" s="53" t="s">
        <v>18</v>
      </c>
      <c r="I83" s="1547">
        <v>9.0502066666666658E-2</v>
      </c>
      <c r="J83" s="1232">
        <v>3.3308266666666662E-2</v>
      </c>
      <c r="K83" s="15">
        <f t="shared" si="4"/>
        <v>0.12381033333333333</v>
      </c>
    </row>
    <row r="84" spans="1:11" ht="12.75" x14ac:dyDescent="0.2">
      <c r="A84" s="1518" t="s">
        <v>19</v>
      </c>
      <c r="B84" s="1519" t="s">
        <v>547</v>
      </c>
      <c r="C84" s="294" t="s">
        <v>13</v>
      </c>
      <c r="D84" s="71">
        <v>1000</v>
      </c>
      <c r="E84" s="1221" t="s">
        <v>75</v>
      </c>
      <c r="F84" s="294" t="s">
        <v>15</v>
      </c>
      <c r="G84" s="71">
        <v>1000</v>
      </c>
      <c r="H84" s="53" t="s">
        <v>28</v>
      </c>
      <c r="I84" s="1547">
        <v>8.6557666666666658E-2</v>
      </c>
      <c r="J84" s="1232">
        <v>5.7851199999999998E-2</v>
      </c>
      <c r="K84" s="15">
        <f t="shared" si="4"/>
        <v>0.14440886666666666</v>
      </c>
    </row>
    <row r="85" spans="1:11" ht="12.75" x14ac:dyDescent="0.2">
      <c r="A85" s="1518" t="s">
        <v>19</v>
      </c>
      <c r="B85" s="1519" t="s">
        <v>548</v>
      </c>
      <c r="C85" s="294" t="s">
        <v>13</v>
      </c>
      <c r="D85" s="71">
        <v>1250</v>
      </c>
      <c r="E85" s="1221" t="s">
        <v>383</v>
      </c>
      <c r="F85" s="294" t="s">
        <v>15</v>
      </c>
      <c r="G85" s="71">
        <v>1250</v>
      </c>
      <c r="H85" s="53" t="s">
        <v>530</v>
      </c>
      <c r="I85" s="1547">
        <v>6.9246133333333335E-2</v>
      </c>
      <c r="J85" s="1232">
        <v>0.04</v>
      </c>
      <c r="K85" s="15">
        <f t="shared" si="4"/>
        <v>0.10924613333333333</v>
      </c>
    </row>
    <row r="86" spans="1:11" ht="12.75" x14ac:dyDescent="0.2">
      <c r="A86" s="1518" t="s">
        <v>19</v>
      </c>
      <c r="B86" s="1519" t="s">
        <v>549</v>
      </c>
      <c r="C86" s="294" t="s">
        <v>13</v>
      </c>
      <c r="D86" s="71">
        <v>1250</v>
      </c>
      <c r="E86" s="1221" t="s">
        <v>383</v>
      </c>
      <c r="F86" s="294" t="s">
        <v>15</v>
      </c>
      <c r="G86" s="71">
        <v>1250</v>
      </c>
      <c r="H86" s="53" t="s">
        <v>255</v>
      </c>
      <c r="I86" s="1547">
        <v>0.17425482666666664</v>
      </c>
      <c r="J86" s="1232">
        <v>2.2789866666666665E-3</v>
      </c>
      <c r="K86" s="15">
        <f t="shared" si="4"/>
        <v>0.17653381333333332</v>
      </c>
    </row>
    <row r="87" spans="1:11" ht="13.5" thickBot="1" x14ac:dyDescent="0.25">
      <c r="A87" s="1520" t="s">
        <v>19</v>
      </c>
      <c r="B87" s="1521" t="s">
        <v>550</v>
      </c>
      <c r="C87" s="296" t="s">
        <v>13</v>
      </c>
      <c r="D87" s="1488">
        <v>1250</v>
      </c>
      <c r="E87" s="1222" t="s">
        <v>255</v>
      </c>
      <c r="F87" s="296" t="s">
        <v>15</v>
      </c>
      <c r="G87" s="1488">
        <v>1250</v>
      </c>
      <c r="H87" s="54" t="s">
        <v>152</v>
      </c>
      <c r="I87" s="1548">
        <v>8.3796586666666673E-2</v>
      </c>
      <c r="J87" s="1231">
        <v>0.11149503999999999</v>
      </c>
      <c r="K87" s="15">
        <f t="shared" si="4"/>
        <v>0.19529162666666666</v>
      </c>
    </row>
    <row r="88" spans="1:11" ht="24" customHeight="1" thickBot="1" x14ac:dyDescent="0.3">
      <c r="A88" s="264" t="s">
        <v>556</v>
      </c>
      <c r="B88" s="1522"/>
      <c r="C88" s="1536"/>
      <c r="D88" s="1523"/>
      <c r="E88" s="1522"/>
      <c r="F88" s="1523"/>
      <c r="G88" s="1522"/>
      <c r="H88" s="1522"/>
      <c r="I88" s="1522"/>
      <c r="J88" s="1522"/>
    </row>
    <row r="89" spans="1:11" ht="12.75" x14ac:dyDescent="0.2">
      <c r="A89" s="1489" t="s">
        <v>19</v>
      </c>
      <c r="B89" s="1499">
        <v>51021</v>
      </c>
      <c r="C89" s="1549" t="s">
        <v>13</v>
      </c>
      <c r="D89" s="295">
        <v>1250</v>
      </c>
      <c r="E89" s="1223" t="s">
        <v>256</v>
      </c>
      <c r="F89" s="295" t="s">
        <v>15</v>
      </c>
      <c r="G89" s="295">
        <v>1250</v>
      </c>
      <c r="H89" s="1489" t="s">
        <v>388</v>
      </c>
      <c r="I89" s="51">
        <v>6.7668373333333323E-2</v>
      </c>
      <c r="J89" s="1273">
        <v>8.5199040000000004E-2</v>
      </c>
      <c r="K89" s="15">
        <f t="shared" si="4"/>
        <v>0.15286741333333331</v>
      </c>
    </row>
    <row r="90" spans="1:11" ht="12.75" x14ac:dyDescent="0.2">
      <c r="A90" s="1490" t="s">
        <v>12</v>
      </c>
      <c r="B90" s="1501">
        <v>51020</v>
      </c>
      <c r="C90" s="1550" t="s">
        <v>13</v>
      </c>
      <c r="D90" s="294">
        <v>1600</v>
      </c>
      <c r="E90" s="1221" t="s">
        <v>848</v>
      </c>
      <c r="F90" s="294" t="s">
        <v>15</v>
      </c>
      <c r="G90" s="294">
        <v>1600</v>
      </c>
      <c r="H90" s="1490" t="s">
        <v>287</v>
      </c>
      <c r="I90" s="1232">
        <v>1.6845875E-2</v>
      </c>
      <c r="J90" s="1530">
        <v>0</v>
      </c>
      <c r="K90" s="15">
        <f t="shared" si="4"/>
        <v>1.6845875E-2</v>
      </c>
    </row>
    <row r="91" spans="1:11" ht="12.75" x14ac:dyDescent="0.2">
      <c r="A91" s="1492" t="s">
        <v>19</v>
      </c>
      <c r="B91" s="1503">
        <v>51022</v>
      </c>
      <c r="C91" s="1550" t="s">
        <v>13</v>
      </c>
      <c r="D91" s="1455">
        <v>1000</v>
      </c>
      <c r="E91" s="286" t="s">
        <v>303</v>
      </c>
      <c r="F91" s="294" t="s">
        <v>15</v>
      </c>
      <c r="G91" s="1455">
        <v>1000</v>
      </c>
      <c r="H91" s="1490" t="s">
        <v>273</v>
      </c>
      <c r="I91" s="1232">
        <v>5.478333333333333E-2</v>
      </c>
      <c r="J91" s="1530">
        <v>1.5777599999999999E-2</v>
      </c>
      <c r="K91" s="15">
        <f t="shared" si="4"/>
        <v>7.0560933333333326E-2</v>
      </c>
    </row>
    <row r="92" spans="1:11" ht="12.75" x14ac:dyDescent="0.2">
      <c r="A92" s="1492" t="s">
        <v>19</v>
      </c>
      <c r="B92" s="1503">
        <v>51023</v>
      </c>
      <c r="C92" s="1550" t="s">
        <v>13</v>
      </c>
      <c r="D92" s="1455">
        <v>1600</v>
      </c>
      <c r="E92" s="1221" t="s">
        <v>643</v>
      </c>
      <c r="F92" s="294" t="s">
        <v>15</v>
      </c>
      <c r="G92" s="1455">
        <v>1600</v>
      </c>
      <c r="H92" s="1490" t="s">
        <v>295</v>
      </c>
      <c r="I92" s="1232">
        <v>7.6696666666666663E-2</v>
      </c>
      <c r="J92" s="1530">
        <v>0</v>
      </c>
      <c r="K92" s="15">
        <f t="shared" si="4"/>
        <v>7.6696666666666663E-2</v>
      </c>
    </row>
    <row r="93" spans="1:11" ht="13.5" thickBot="1" x14ac:dyDescent="0.25">
      <c r="A93" s="1493" t="s">
        <v>19</v>
      </c>
      <c r="B93" s="1505">
        <v>51024</v>
      </c>
      <c r="C93" s="1551" t="s">
        <v>13</v>
      </c>
      <c r="D93" s="296">
        <v>1250</v>
      </c>
      <c r="E93" s="1222" t="s">
        <v>843</v>
      </c>
      <c r="F93" s="296" t="s">
        <v>15</v>
      </c>
      <c r="G93" s="296">
        <v>1250</v>
      </c>
      <c r="H93" s="1493" t="s">
        <v>849</v>
      </c>
      <c r="I93" s="1231">
        <v>3.909338666666666E-2</v>
      </c>
      <c r="J93" s="1533">
        <v>0</v>
      </c>
      <c r="K93" s="15">
        <f t="shared" si="4"/>
        <v>3.909338666666666E-2</v>
      </c>
    </row>
    <row r="94" spans="1:11" ht="18.75" customHeight="1" thickBot="1" x14ac:dyDescent="0.3">
      <c r="A94" s="264" t="s">
        <v>557</v>
      </c>
      <c r="B94" s="1524"/>
    </row>
    <row r="95" spans="1:11" ht="12.75" x14ac:dyDescent="0.2">
      <c r="A95" s="57" t="s">
        <v>12</v>
      </c>
      <c r="B95" s="1525">
        <v>52021</v>
      </c>
      <c r="C95" s="295" t="s">
        <v>13</v>
      </c>
      <c r="D95" s="316">
        <v>1250</v>
      </c>
      <c r="E95" s="57" t="s">
        <v>388</v>
      </c>
      <c r="F95" s="316" t="s">
        <v>15</v>
      </c>
      <c r="G95" s="282">
        <v>1250</v>
      </c>
      <c r="H95" s="1528" t="s">
        <v>850</v>
      </c>
      <c r="I95" s="51">
        <v>1.0555555555555556E-2</v>
      </c>
      <c r="J95" s="1227">
        <v>1.7881279999999999E-2</v>
      </c>
      <c r="K95" s="15">
        <f t="shared" si="4"/>
        <v>2.8436835555555554E-2</v>
      </c>
    </row>
    <row r="96" spans="1:11" ht="13.5" thickBot="1" x14ac:dyDescent="0.25">
      <c r="A96" s="54" t="s">
        <v>19</v>
      </c>
      <c r="B96" s="1526">
        <v>51017</v>
      </c>
      <c r="C96" s="296" t="s">
        <v>13</v>
      </c>
      <c r="D96" s="318">
        <v>1250</v>
      </c>
      <c r="E96" s="54" t="s">
        <v>77</v>
      </c>
      <c r="F96" s="318" t="s">
        <v>15</v>
      </c>
      <c r="G96" s="285">
        <v>1250</v>
      </c>
      <c r="H96" s="1531" t="s">
        <v>427</v>
      </c>
      <c r="I96" s="1231">
        <v>0.01</v>
      </c>
      <c r="J96" s="1226">
        <v>1.2446773333333334E-2</v>
      </c>
      <c r="K96" s="15">
        <f t="shared" si="4"/>
        <v>2.2446773333333336E-2</v>
      </c>
    </row>
    <row r="97" spans="1:11" ht="20.25" customHeight="1" thickBot="1" x14ac:dyDescent="0.3">
      <c r="A97" s="264" t="s">
        <v>558</v>
      </c>
      <c r="B97" s="1524"/>
    </row>
    <row r="98" spans="1:11" ht="13.5" thickBot="1" x14ac:dyDescent="0.25">
      <c r="A98" s="1257" t="s">
        <v>19</v>
      </c>
      <c r="B98" s="1552">
        <v>1</v>
      </c>
      <c r="C98" s="1495" t="s">
        <v>13</v>
      </c>
      <c r="D98" s="1362">
        <v>2500</v>
      </c>
      <c r="E98" s="1494" t="s">
        <v>276</v>
      </c>
      <c r="F98" s="1495" t="s">
        <v>15</v>
      </c>
      <c r="G98" s="59">
        <v>2500</v>
      </c>
      <c r="H98" s="1496" t="s">
        <v>276</v>
      </c>
      <c r="I98" s="1257">
        <v>0.11</v>
      </c>
      <c r="J98" s="1497">
        <v>0.1</v>
      </c>
      <c r="K98" s="15">
        <f t="shared" si="4"/>
        <v>0.21000000000000002</v>
      </c>
    </row>
    <row r="99" spans="1:11" ht="20.25" customHeight="1" thickBot="1" x14ac:dyDescent="0.3">
      <c r="A99" s="264" t="s">
        <v>559</v>
      </c>
      <c r="B99" s="1524"/>
    </row>
    <row r="100" spans="1:11" ht="12.75" x14ac:dyDescent="0.2">
      <c r="A100" s="57" t="s">
        <v>19</v>
      </c>
      <c r="B100" s="1499">
        <v>52084</v>
      </c>
      <c r="C100" s="295" t="s">
        <v>13</v>
      </c>
      <c r="D100" s="1549">
        <v>1600</v>
      </c>
      <c r="E100" s="1528" t="s">
        <v>383</v>
      </c>
      <c r="F100" s="295" t="s">
        <v>15</v>
      </c>
      <c r="G100" s="298">
        <v>1600</v>
      </c>
      <c r="H100" s="57" t="s">
        <v>383</v>
      </c>
      <c r="I100" s="1553">
        <v>0.04</v>
      </c>
      <c r="J100" s="51">
        <v>4.5059291666666661E-2</v>
      </c>
      <c r="K100" s="15">
        <f t="shared" si="4"/>
        <v>8.5059291666666662E-2</v>
      </c>
    </row>
    <row r="101" spans="1:11" ht="12.75" x14ac:dyDescent="0.2">
      <c r="A101" s="53" t="s">
        <v>19</v>
      </c>
      <c r="B101" s="1501">
        <v>52003</v>
      </c>
      <c r="C101" s="294" t="s">
        <v>13</v>
      </c>
      <c r="D101" s="1550">
        <v>1250</v>
      </c>
      <c r="E101" s="1529" t="s">
        <v>192</v>
      </c>
      <c r="F101" s="294" t="s">
        <v>15</v>
      </c>
      <c r="G101" s="1491">
        <v>1250</v>
      </c>
      <c r="H101" s="53" t="s">
        <v>162</v>
      </c>
      <c r="I101" s="1554">
        <v>4.5755039999999997E-2</v>
      </c>
      <c r="J101" s="1232">
        <v>0.02</v>
      </c>
      <c r="K101" s="15">
        <f t="shared" si="4"/>
        <v>6.5755040000000001E-2</v>
      </c>
    </row>
    <row r="102" spans="1:11" ht="12.75" x14ac:dyDescent="0.2">
      <c r="A102" s="53" t="s">
        <v>19</v>
      </c>
      <c r="B102" s="1501">
        <v>52002</v>
      </c>
      <c r="C102" s="294" t="s">
        <v>13</v>
      </c>
      <c r="D102" s="1550">
        <v>1250</v>
      </c>
      <c r="E102" s="1529" t="s">
        <v>162</v>
      </c>
      <c r="F102" s="294" t="s">
        <v>15</v>
      </c>
      <c r="G102" s="1491">
        <v>1250</v>
      </c>
      <c r="H102" s="53" t="s">
        <v>74</v>
      </c>
      <c r="I102" s="1554">
        <v>5.7675893333333332E-2</v>
      </c>
      <c r="J102" s="1232">
        <v>4.4878506666666665E-2</v>
      </c>
      <c r="K102" s="15">
        <f t="shared" si="4"/>
        <v>0.10255439999999999</v>
      </c>
    </row>
    <row r="103" spans="1:11" ht="13.5" thickBot="1" x14ac:dyDescent="0.25">
      <c r="A103" s="54" t="s">
        <v>19</v>
      </c>
      <c r="B103" s="1505">
        <v>52004</v>
      </c>
      <c r="C103" s="296" t="s">
        <v>13</v>
      </c>
      <c r="D103" s="1551">
        <v>1600</v>
      </c>
      <c r="E103" s="1531" t="s">
        <v>77</v>
      </c>
      <c r="F103" s="296" t="s">
        <v>15</v>
      </c>
      <c r="G103" s="302">
        <v>1600</v>
      </c>
      <c r="H103" s="54" t="s">
        <v>77</v>
      </c>
      <c r="I103" s="1555">
        <v>1.5202374999999999E-2</v>
      </c>
      <c r="J103" s="1231">
        <v>0.01</v>
      </c>
      <c r="K103" s="15">
        <f t="shared" si="4"/>
        <v>2.5202374999999999E-2</v>
      </c>
    </row>
  </sheetData>
  <mergeCells count="12">
    <mergeCell ref="A76:K76"/>
    <mergeCell ref="A17:J17"/>
    <mergeCell ref="A24:J24"/>
    <mergeCell ref="A29:J29"/>
    <mergeCell ref="A60:J60"/>
    <mergeCell ref="A62:J62"/>
    <mergeCell ref="A1:A2"/>
    <mergeCell ref="A14:J14"/>
    <mergeCell ref="C1:E1"/>
    <mergeCell ref="F1:H1"/>
    <mergeCell ref="I1:J1"/>
    <mergeCell ref="A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CE621"/>
  <sheetViews>
    <sheetView topLeftCell="A118" workbookViewId="0">
      <selection activeCell="E45" sqref="E45"/>
    </sheetView>
  </sheetViews>
  <sheetFormatPr defaultRowHeight="15" x14ac:dyDescent="0.25"/>
  <cols>
    <col min="1" max="1" width="5.5703125" style="576" customWidth="1"/>
    <col min="2" max="2" width="6.42578125" style="605" customWidth="1"/>
    <col min="3" max="3" width="16.42578125" style="390" customWidth="1"/>
    <col min="4" max="4" width="8.85546875" style="17" customWidth="1"/>
    <col min="5" max="5" width="9.140625" style="400"/>
    <col min="6" max="6" width="13.42578125" style="390" customWidth="1"/>
    <col min="7" max="7" width="8.140625" style="413" customWidth="1"/>
    <col min="8" max="8" width="9.7109375" style="413" customWidth="1"/>
    <col min="9" max="9" width="12.7109375" style="413" customWidth="1"/>
    <col min="10" max="10" width="12.42578125" style="39" customWidth="1"/>
    <col min="11" max="11" width="8.7109375" style="48" customWidth="1"/>
    <col min="12" max="12" width="9.140625" style="32"/>
    <col min="13" max="82" width="9.140625" style="16"/>
    <col min="83" max="16384" width="9.140625" style="17"/>
  </cols>
  <sheetData>
    <row r="1" spans="1:12" ht="18" customHeight="1" thickBot="1" x14ac:dyDescent="0.25">
      <c r="A1" s="1725" t="s">
        <v>2</v>
      </c>
      <c r="B1" s="583" t="s">
        <v>3</v>
      </c>
      <c r="C1" s="1721" t="s">
        <v>4</v>
      </c>
      <c r="D1" s="1722"/>
      <c r="E1" s="1722"/>
      <c r="F1" s="1721" t="s">
        <v>5</v>
      </c>
      <c r="G1" s="1722"/>
      <c r="H1" s="1722"/>
      <c r="I1" s="1723" t="s">
        <v>1</v>
      </c>
      <c r="J1" s="1724"/>
      <c r="L1" s="16"/>
    </row>
    <row r="2" spans="1:12" ht="17.25" customHeight="1" thickBot="1" x14ac:dyDescent="0.25">
      <c r="A2" s="1726"/>
      <c r="B2" s="44" t="s">
        <v>8</v>
      </c>
      <c r="C2" s="377" t="s">
        <v>9</v>
      </c>
      <c r="D2" s="358" t="s">
        <v>10</v>
      </c>
      <c r="E2" s="392" t="s">
        <v>11</v>
      </c>
      <c r="F2" s="446" t="s">
        <v>9</v>
      </c>
      <c r="G2" s="423" t="s">
        <v>10</v>
      </c>
      <c r="H2" s="415" t="s">
        <v>11</v>
      </c>
      <c r="I2" s="402" t="s">
        <v>6</v>
      </c>
      <c r="J2" s="359" t="s">
        <v>7</v>
      </c>
      <c r="L2" s="16"/>
    </row>
    <row r="3" spans="1:12" s="16" customFormat="1" ht="14.45" customHeight="1" x14ac:dyDescent="0.2">
      <c r="A3" s="308" t="s">
        <v>90</v>
      </c>
      <c r="B3" s="584">
        <v>1</v>
      </c>
      <c r="C3" s="308" t="s">
        <v>13</v>
      </c>
      <c r="D3" s="365">
        <v>400</v>
      </c>
      <c r="E3" s="333" t="s">
        <v>674</v>
      </c>
      <c r="F3" s="333" t="s">
        <v>15</v>
      </c>
      <c r="G3" s="308">
        <v>400</v>
      </c>
      <c r="H3" s="333" t="s">
        <v>190</v>
      </c>
      <c r="I3" s="340">
        <v>0.34953703703703709</v>
      </c>
      <c r="J3" s="367">
        <v>0.24537037037037038</v>
      </c>
      <c r="K3" s="428">
        <v>0.59490740740740744</v>
      </c>
    </row>
    <row r="4" spans="1:12" s="16" customFormat="1" ht="13.5" customHeight="1" x14ac:dyDescent="0.2">
      <c r="A4" s="309" t="s">
        <v>90</v>
      </c>
      <c r="B4" s="585">
        <v>2</v>
      </c>
      <c r="C4" s="309" t="s">
        <v>293</v>
      </c>
      <c r="D4" s="307">
        <v>400</v>
      </c>
      <c r="E4" s="335" t="s">
        <v>109</v>
      </c>
      <c r="F4" s="335"/>
      <c r="G4" s="335"/>
      <c r="H4" s="335"/>
      <c r="I4" s="341">
        <v>0.41319444444444442</v>
      </c>
      <c r="J4" s="311"/>
      <c r="K4" s="428">
        <v>0.41319444444444442</v>
      </c>
    </row>
    <row r="5" spans="1:12" s="16" customFormat="1" ht="30" x14ac:dyDescent="0.2">
      <c r="A5" s="337" t="s">
        <v>90</v>
      </c>
      <c r="B5" s="586">
        <v>3</v>
      </c>
      <c r="C5" s="337" t="s">
        <v>812</v>
      </c>
      <c r="D5" s="315">
        <v>630</v>
      </c>
      <c r="E5" s="336"/>
      <c r="F5" s="336"/>
      <c r="G5" s="336"/>
      <c r="H5" s="336"/>
      <c r="I5" s="403">
        <v>0</v>
      </c>
      <c r="J5" s="312"/>
      <c r="K5" s="428">
        <v>0</v>
      </c>
    </row>
    <row r="6" spans="1:12" s="16" customFormat="1" ht="13.9" customHeight="1" x14ac:dyDescent="0.2">
      <c r="A6" s="309" t="s">
        <v>90</v>
      </c>
      <c r="B6" s="585">
        <v>4</v>
      </c>
      <c r="C6" s="309" t="s">
        <v>13</v>
      </c>
      <c r="D6" s="307">
        <v>630</v>
      </c>
      <c r="E6" s="335" t="s">
        <v>142</v>
      </c>
      <c r="F6" s="335" t="s">
        <v>15</v>
      </c>
      <c r="G6" s="309">
        <v>630</v>
      </c>
      <c r="H6" s="335" t="s">
        <v>92</v>
      </c>
      <c r="I6" s="341">
        <v>0.28328924162257496</v>
      </c>
      <c r="J6" s="361">
        <v>0.19253380364491476</v>
      </c>
      <c r="K6" s="428">
        <v>0.47582304526748975</v>
      </c>
    </row>
    <row r="7" spans="1:12" s="16" customFormat="1" ht="13.9" customHeight="1" x14ac:dyDescent="0.2">
      <c r="A7" s="309" t="s">
        <v>231</v>
      </c>
      <c r="B7" s="585">
        <v>5</v>
      </c>
      <c r="C7" s="309" t="s">
        <v>13</v>
      </c>
      <c r="D7" s="307">
        <v>160</v>
      </c>
      <c r="E7" s="335" t="s">
        <v>449</v>
      </c>
      <c r="F7" s="335" t="s">
        <v>15</v>
      </c>
      <c r="G7" s="309">
        <v>160</v>
      </c>
      <c r="H7" s="335" t="s">
        <v>196</v>
      </c>
      <c r="I7" s="341">
        <v>0.546875</v>
      </c>
      <c r="J7" s="361">
        <v>0.20978009259259262</v>
      </c>
      <c r="K7" s="428">
        <v>0.75665509259259256</v>
      </c>
    </row>
    <row r="8" spans="1:12" s="16" customFormat="1" ht="13.9" customHeight="1" x14ac:dyDescent="0.2">
      <c r="A8" s="309" t="s">
        <v>90</v>
      </c>
      <c r="B8" s="585">
        <v>6</v>
      </c>
      <c r="C8" s="309" t="s">
        <v>13</v>
      </c>
      <c r="D8" s="307">
        <v>250</v>
      </c>
      <c r="E8" s="335" t="s">
        <v>675</v>
      </c>
      <c r="F8" s="335" t="s">
        <v>15</v>
      </c>
      <c r="G8" s="309">
        <v>250</v>
      </c>
      <c r="H8" s="335" t="s">
        <v>270</v>
      </c>
      <c r="I8" s="341">
        <v>0.42685185185185182</v>
      </c>
      <c r="J8" s="361">
        <v>0.20833333333333334</v>
      </c>
      <c r="K8" s="428">
        <v>0.63518518518518519</v>
      </c>
    </row>
    <row r="9" spans="1:12" s="16" customFormat="1" ht="13.9" customHeight="1" x14ac:dyDescent="0.2">
      <c r="A9" s="73" t="s">
        <v>90</v>
      </c>
      <c r="B9" s="587">
        <v>8</v>
      </c>
      <c r="C9" s="370" t="s">
        <v>13</v>
      </c>
      <c r="D9" s="62">
        <v>400</v>
      </c>
      <c r="E9" s="294" t="s">
        <v>141</v>
      </c>
      <c r="F9" s="394" t="s">
        <v>15</v>
      </c>
      <c r="G9" s="73">
        <v>400</v>
      </c>
      <c r="H9" s="294" t="s">
        <v>130</v>
      </c>
      <c r="I9" s="404">
        <v>6.0185185185185182E-2</v>
      </c>
      <c r="J9" s="65">
        <v>0.18055555555555558</v>
      </c>
      <c r="K9" s="428">
        <v>0.24074074074074076</v>
      </c>
    </row>
    <row r="10" spans="1:12" s="16" customFormat="1" ht="13.9" customHeight="1" x14ac:dyDescent="0.2">
      <c r="A10" s="73" t="s">
        <v>231</v>
      </c>
      <c r="B10" s="587">
        <v>9</v>
      </c>
      <c r="C10" s="370" t="s">
        <v>13</v>
      </c>
      <c r="D10" s="62">
        <v>630</v>
      </c>
      <c r="E10" s="294" t="s">
        <v>422</v>
      </c>
      <c r="F10" s="394" t="s">
        <v>15</v>
      </c>
      <c r="G10" s="73">
        <v>630</v>
      </c>
      <c r="H10" s="294" t="s">
        <v>676</v>
      </c>
      <c r="I10" s="404">
        <v>0.20282186948853617</v>
      </c>
      <c r="J10" s="65">
        <v>0.23919753086419754</v>
      </c>
      <c r="K10" s="428">
        <v>0.44201940035273368</v>
      </c>
    </row>
    <row r="11" spans="1:12" s="16" customFormat="1" ht="13.9" customHeight="1" x14ac:dyDescent="0.2">
      <c r="A11" s="309" t="s">
        <v>90</v>
      </c>
      <c r="B11" s="585">
        <v>10</v>
      </c>
      <c r="C11" s="309" t="s">
        <v>13</v>
      </c>
      <c r="D11" s="307">
        <v>250</v>
      </c>
      <c r="E11" s="335" t="s">
        <v>676</v>
      </c>
      <c r="F11" s="335" t="s">
        <v>15</v>
      </c>
      <c r="G11" s="309">
        <v>250</v>
      </c>
      <c r="H11" s="335" t="s">
        <v>245</v>
      </c>
      <c r="I11" s="341">
        <v>0.25462962962962965</v>
      </c>
      <c r="J11" s="361">
        <v>8.9814814814814833E-2</v>
      </c>
      <c r="K11" s="428">
        <v>0.3444444444444445</v>
      </c>
    </row>
    <row r="12" spans="1:12" s="16" customFormat="1" ht="30" x14ac:dyDescent="0.2">
      <c r="A12" s="309" t="s">
        <v>129</v>
      </c>
      <c r="B12" s="585">
        <v>10</v>
      </c>
      <c r="C12" s="337" t="s">
        <v>672</v>
      </c>
      <c r="D12" s="315">
        <v>1000</v>
      </c>
      <c r="E12" s="335"/>
      <c r="F12" s="335" t="s">
        <v>15</v>
      </c>
      <c r="G12" s="309">
        <v>1000</v>
      </c>
      <c r="H12" s="335"/>
      <c r="I12" s="341">
        <v>0</v>
      </c>
      <c r="J12" s="361">
        <v>0.40046296296296297</v>
      </c>
      <c r="K12" s="428">
        <v>0.40046296296296297</v>
      </c>
    </row>
    <row r="13" spans="1:12" s="16" customFormat="1" ht="13.5" customHeight="1" x14ac:dyDescent="0.2">
      <c r="A13" s="309" t="s">
        <v>90</v>
      </c>
      <c r="B13" s="585">
        <v>11</v>
      </c>
      <c r="C13" s="309" t="s">
        <v>13</v>
      </c>
      <c r="D13" s="307">
        <v>630</v>
      </c>
      <c r="E13" s="335" t="s">
        <v>230</v>
      </c>
      <c r="F13" s="335" t="s">
        <v>15</v>
      </c>
      <c r="G13" s="309">
        <v>630</v>
      </c>
      <c r="H13" s="335" t="s">
        <v>87</v>
      </c>
      <c r="I13" s="341">
        <v>0.17269253380364491</v>
      </c>
      <c r="J13" s="361">
        <v>0.16240446796002353</v>
      </c>
      <c r="K13" s="428">
        <v>0.33509700176366841</v>
      </c>
    </row>
    <row r="14" spans="1:12" s="16" customFormat="1" ht="13.9" customHeight="1" x14ac:dyDescent="0.2">
      <c r="A14" s="309" t="s">
        <v>90</v>
      </c>
      <c r="B14" s="585">
        <v>12</v>
      </c>
      <c r="C14" s="309" t="s">
        <v>13</v>
      </c>
      <c r="D14" s="307">
        <v>400</v>
      </c>
      <c r="E14" s="335"/>
      <c r="F14" s="335" t="s">
        <v>15</v>
      </c>
      <c r="G14" s="309">
        <v>400</v>
      </c>
      <c r="H14" s="335"/>
      <c r="I14" s="341">
        <v>0</v>
      </c>
      <c r="J14" s="361">
        <v>0</v>
      </c>
      <c r="K14" s="428">
        <v>0</v>
      </c>
    </row>
    <row r="15" spans="1:12" s="16" customFormat="1" ht="13.9" customHeight="1" x14ac:dyDescent="0.2">
      <c r="A15" s="309" t="s">
        <v>90</v>
      </c>
      <c r="B15" s="585">
        <v>13</v>
      </c>
      <c r="C15" s="309" t="s">
        <v>13</v>
      </c>
      <c r="D15" s="307">
        <v>400</v>
      </c>
      <c r="E15" s="335" t="s">
        <v>408</v>
      </c>
      <c r="F15" s="335" t="s">
        <v>15</v>
      </c>
      <c r="G15" s="309">
        <v>400</v>
      </c>
      <c r="H15" s="335" t="s">
        <v>703</v>
      </c>
      <c r="I15" s="341">
        <v>0.2575231481481482</v>
      </c>
      <c r="J15" s="361"/>
      <c r="K15" s="428">
        <v>0.2575231481481482</v>
      </c>
    </row>
    <row r="16" spans="1:12" s="16" customFormat="1" ht="13.9" customHeight="1" x14ac:dyDescent="0.2">
      <c r="A16" s="309" t="s">
        <v>90</v>
      </c>
      <c r="B16" s="585">
        <v>14</v>
      </c>
      <c r="C16" s="309" t="s">
        <v>13</v>
      </c>
      <c r="D16" s="307">
        <v>400</v>
      </c>
      <c r="E16" s="335" t="s">
        <v>409</v>
      </c>
      <c r="F16" s="335"/>
      <c r="G16" s="335"/>
      <c r="H16" s="335"/>
      <c r="I16" s="341">
        <v>0.20370370370370372</v>
      </c>
      <c r="J16" s="361"/>
      <c r="K16" s="428">
        <v>0.20370370370370372</v>
      </c>
    </row>
    <row r="17" spans="1:11" s="16" customFormat="1" ht="13.5" customHeight="1" x14ac:dyDescent="0.2">
      <c r="A17" s="309" t="s">
        <v>90</v>
      </c>
      <c r="B17" s="585">
        <v>16</v>
      </c>
      <c r="C17" s="309" t="s">
        <v>13</v>
      </c>
      <c r="D17" s="307">
        <v>630</v>
      </c>
      <c r="E17" s="335" t="s">
        <v>119</v>
      </c>
      <c r="F17" s="335" t="s">
        <v>15</v>
      </c>
      <c r="G17" s="309">
        <v>630</v>
      </c>
      <c r="H17" s="335" t="s">
        <v>122</v>
      </c>
      <c r="I17" s="341">
        <v>0.32480893592004706</v>
      </c>
      <c r="J17" s="361">
        <v>0.31121399176954734</v>
      </c>
      <c r="K17" s="428">
        <v>0.63602292768959434</v>
      </c>
    </row>
    <row r="18" spans="1:11" s="16" customFormat="1" ht="13.9" customHeight="1" x14ac:dyDescent="0.2">
      <c r="A18" s="309" t="s">
        <v>90</v>
      </c>
      <c r="B18" s="585">
        <v>17</v>
      </c>
      <c r="C18" s="309" t="s">
        <v>13</v>
      </c>
      <c r="D18" s="307">
        <v>1250</v>
      </c>
      <c r="E18" s="335" t="s">
        <v>113</v>
      </c>
      <c r="F18" s="335" t="s">
        <v>15</v>
      </c>
      <c r="G18" s="335">
        <v>1250</v>
      </c>
      <c r="H18" s="335" t="s">
        <v>119</v>
      </c>
      <c r="I18" s="341">
        <v>0.1237037037037037</v>
      </c>
      <c r="J18" s="361">
        <v>0.14907407407407405</v>
      </c>
      <c r="K18" s="428">
        <v>0.27277777777777779</v>
      </c>
    </row>
    <row r="19" spans="1:11" s="16" customFormat="1" ht="13.9" customHeight="1" x14ac:dyDescent="0.2">
      <c r="A19" s="309" t="s">
        <v>90</v>
      </c>
      <c r="B19" s="585">
        <v>18</v>
      </c>
      <c r="C19" s="309" t="s">
        <v>13</v>
      </c>
      <c r="D19" s="307">
        <v>400</v>
      </c>
      <c r="E19" s="335" t="s">
        <v>677</v>
      </c>
      <c r="F19" s="335" t="s">
        <v>15</v>
      </c>
      <c r="G19" s="309">
        <v>400</v>
      </c>
      <c r="H19" s="335" t="s">
        <v>704</v>
      </c>
      <c r="I19" s="341">
        <v>0.27777777777777779</v>
      </c>
      <c r="J19" s="361">
        <v>0.42881944444444448</v>
      </c>
      <c r="K19" s="428">
        <v>0.70659722222222232</v>
      </c>
    </row>
    <row r="20" spans="1:11" s="16" customFormat="1" ht="13.9" customHeight="1" x14ac:dyDescent="0.2">
      <c r="A20" s="309" t="s">
        <v>90</v>
      </c>
      <c r="B20" s="585">
        <v>19</v>
      </c>
      <c r="C20" s="309" t="s">
        <v>13</v>
      </c>
      <c r="D20" s="307">
        <v>630</v>
      </c>
      <c r="E20" s="335" t="s">
        <v>289</v>
      </c>
      <c r="F20" s="335" t="s">
        <v>15</v>
      </c>
      <c r="G20" s="309">
        <v>630</v>
      </c>
      <c r="H20" s="335" t="s">
        <v>289</v>
      </c>
      <c r="I20" s="341">
        <v>0.1866549088771311</v>
      </c>
      <c r="J20" s="361">
        <v>0.38065843621399181</v>
      </c>
      <c r="K20" s="428">
        <v>0.56731334509112297</v>
      </c>
    </row>
    <row r="21" spans="1:11" s="16" customFormat="1" ht="13.9" customHeight="1" x14ac:dyDescent="0.2">
      <c r="A21" s="309" t="s">
        <v>90</v>
      </c>
      <c r="B21" s="585">
        <v>20</v>
      </c>
      <c r="C21" s="309" t="s">
        <v>13</v>
      </c>
      <c r="D21" s="307">
        <v>400</v>
      </c>
      <c r="E21" s="335" t="s">
        <v>678</v>
      </c>
      <c r="F21" s="335"/>
      <c r="G21" s="335"/>
      <c r="H21" s="335"/>
      <c r="I21" s="341">
        <v>0.37037037037037041</v>
      </c>
      <c r="J21" s="361"/>
      <c r="K21" s="428">
        <v>0.37037037037037041</v>
      </c>
    </row>
    <row r="22" spans="1:11" s="16" customFormat="1" ht="13.9" customHeight="1" x14ac:dyDescent="0.2">
      <c r="A22" s="309" t="s">
        <v>90</v>
      </c>
      <c r="B22" s="585">
        <v>21</v>
      </c>
      <c r="C22" s="309" t="s">
        <v>13</v>
      </c>
      <c r="D22" s="307">
        <v>160</v>
      </c>
      <c r="E22" s="335" t="s">
        <v>87</v>
      </c>
      <c r="F22" s="335"/>
      <c r="G22" s="335"/>
      <c r="H22" s="335"/>
      <c r="I22" s="341">
        <v>0.30092592592592593</v>
      </c>
      <c r="J22" s="361"/>
      <c r="K22" s="428">
        <v>0.30092592592592593</v>
      </c>
    </row>
    <row r="23" spans="1:11" s="16" customFormat="1" ht="13.9" customHeight="1" x14ac:dyDescent="0.2">
      <c r="A23" s="309" t="s">
        <v>90</v>
      </c>
      <c r="B23" s="585">
        <v>22</v>
      </c>
      <c r="C23" s="309" t="s">
        <v>13</v>
      </c>
      <c r="D23" s="307">
        <v>160</v>
      </c>
      <c r="E23" s="335" t="s">
        <v>679</v>
      </c>
      <c r="F23" s="335"/>
      <c r="G23" s="335"/>
      <c r="H23" s="335"/>
      <c r="I23" s="341">
        <v>0.32696759259259262</v>
      </c>
      <c r="J23" s="361"/>
      <c r="K23" s="428">
        <v>0.32696759259259262</v>
      </c>
    </row>
    <row r="24" spans="1:11" s="16" customFormat="1" ht="13.9" customHeight="1" x14ac:dyDescent="0.2">
      <c r="A24" s="309" t="s">
        <v>90</v>
      </c>
      <c r="B24" s="585">
        <v>23</v>
      </c>
      <c r="C24" s="309" t="s">
        <v>13</v>
      </c>
      <c r="D24" s="307">
        <v>400</v>
      </c>
      <c r="E24" s="335" t="s">
        <v>680</v>
      </c>
      <c r="F24" s="335"/>
      <c r="G24" s="335"/>
      <c r="H24" s="335"/>
      <c r="I24" s="341">
        <v>0.41840277777777785</v>
      </c>
      <c r="J24" s="361"/>
      <c r="K24" s="428">
        <v>0.41840277777777785</v>
      </c>
    </row>
    <row r="25" spans="1:11" s="16" customFormat="1" ht="30" x14ac:dyDescent="0.2">
      <c r="A25" s="309" t="s">
        <v>90</v>
      </c>
      <c r="B25" s="585">
        <v>24</v>
      </c>
      <c r="C25" s="309" t="s">
        <v>13</v>
      </c>
      <c r="D25" s="307">
        <v>630</v>
      </c>
      <c r="E25" s="335" t="s">
        <v>681</v>
      </c>
      <c r="F25" s="335" t="s">
        <v>701</v>
      </c>
      <c r="G25" s="309">
        <v>630</v>
      </c>
      <c r="H25" s="335"/>
      <c r="I25" s="341">
        <v>0.16754850088183423</v>
      </c>
      <c r="J25" s="361">
        <v>0</v>
      </c>
      <c r="K25" s="428">
        <v>0.16754850088183423</v>
      </c>
    </row>
    <row r="26" spans="1:11" s="16" customFormat="1" ht="13.9" customHeight="1" x14ac:dyDescent="0.2">
      <c r="A26" s="309" t="s">
        <v>90</v>
      </c>
      <c r="B26" s="585">
        <v>25</v>
      </c>
      <c r="C26" s="309" t="s">
        <v>13</v>
      </c>
      <c r="D26" s="307">
        <v>400</v>
      </c>
      <c r="E26" s="335" t="s">
        <v>122</v>
      </c>
      <c r="F26" s="335"/>
      <c r="G26" s="335"/>
      <c r="H26" s="335"/>
      <c r="I26" s="341">
        <v>0.14409722222222221</v>
      </c>
      <c r="J26" s="361"/>
      <c r="K26" s="428">
        <v>0.14409722222222221</v>
      </c>
    </row>
    <row r="27" spans="1:11" s="16" customFormat="1" ht="13.9" customHeight="1" x14ac:dyDescent="0.2">
      <c r="A27" s="309" t="s">
        <v>90</v>
      </c>
      <c r="B27" s="585">
        <v>26</v>
      </c>
      <c r="C27" s="309" t="s">
        <v>13</v>
      </c>
      <c r="D27" s="307">
        <v>160</v>
      </c>
      <c r="E27" s="335" t="s">
        <v>138</v>
      </c>
      <c r="F27" s="335"/>
      <c r="G27" s="335"/>
      <c r="H27" s="335"/>
      <c r="I27" s="341">
        <v>0.36168981481481477</v>
      </c>
      <c r="J27" s="361"/>
      <c r="K27" s="428">
        <v>0.36168981481481477</v>
      </c>
    </row>
    <row r="28" spans="1:11" s="19" customFormat="1" ht="14.25" customHeight="1" x14ac:dyDescent="0.25">
      <c r="A28" s="309" t="s">
        <v>90</v>
      </c>
      <c r="B28" s="585">
        <v>27</v>
      </c>
      <c r="C28" s="309" t="s">
        <v>13</v>
      </c>
      <c r="D28" s="307">
        <v>160</v>
      </c>
      <c r="E28" s="335" t="s">
        <v>450</v>
      </c>
      <c r="F28" s="335" t="s">
        <v>15</v>
      </c>
      <c r="G28" s="309">
        <v>160</v>
      </c>
      <c r="H28" s="335" t="s">
        <v>451</v>
      </c>
      <c r="I28" s="341">
        <v>0.23726851851851855</v>
      </c>
      <c r="J28" s="361">
        <v>0.5859375</v>
      </c>
      <c r="K28" s="428">
        <v>0.8232060185185186</v>
      </c>
    </row>
    <row r="29" spans="1:11" s="16" customFormat="1" ht="13.9" customHeight="1" x14ac:dyDescent="0.2">
      <c r="A29" s="309" t="s">
        <v>90</v>
      </c>
      <c r="B29" s="585">
        <v>28</v>
      </c>
      <c r="C29" s="309" t="s">
        <v>13</v>
      </c>
      <c r="D29" s="307">
        <v>320</v>
      </c>
      <c r="E29" s="335" t="s">
        <v>676</v>
      </c>
      <c r="F29" s="335" t="s">
        <v>15</v>
      </c>
      <c r="G29" s="309">
        <v>320</v>
      </c>
      <c r="H29" s="335" t="s">
        <v>212</v>
      </c>
      <c r="I29" s="341">
        <v>0.13165509259259259</v>
      </c>
      <c r="J29" s="361">
        <v>0.22786458333333334</v>
      </c>
      <c r="K29" s="428">
        <v>0.35951967592592593</v>
      </c>
    </row>
    <row r="30" spans="1:11" s="16" customFormat="1" ht="13.9" customHeight="1" x14ac:dyDescent="0.2">
      <c r="A30" s="309" t="s">
        <v>90</v>
      </c>
      <c r="B30" s="585">
        <v>29</v>
      </c>
      <c r="C30" s="309" t="s">
        <v>13</v>
      </c>
      <c r="D30" s="307">
        <v>320</v>
      </c>
      <c r="E30" s="335" t="s">
        <v>679</v>
      </c>
      <c r="F30" s="335"/>
      <c r="G30" s="335"/>
      <c r="H30" s="335"/>
      <c r="I30" s="341">
        <v>0.42390046296296302</v>
      </c>
      <c r="J30" s="361"/>
      <c r="K30" s="428">
        <v>0.42390046296296302</v>
      </c>
    </row>
    <row r="31" spans="1:11" s="16" customFormat="1" ht="13.9" customHeight="1" x14ac:dyDescent="0.2">
      <c r="A31" s="309" t="s">
        <v>90</v>
      </c>
      <c r="B31" s="585">
        <v>30</v>
      </c>
      <c r="C31" s="309" t="s">
        <v>13</v>
      </c>
      <c r="D31" s="307">
        <v>320</v>
      </c>
      <c r="E31" s="335" t="s">
        <v>682</v>
      </c>
      <c r="F31" s="335"/>
      <c r="G31" s="335"/>
      <c r="H31" s="335"/>
      <c r="I31" s="341">
        <v>0.43836805555555558</v>
      </c>
      <c r="J31" s="361"/>
      <c r="K31" s="428">
        <v>0.43836805555555558</v>
      </c>
    </row>
    <row r="32" spans="1:11" s="16" customFormat="1" ht="13.9" customHeight="1" x14ac:dyDescent="0.2">
      <c r="A32" s="309" t="s">
        <v>90</v>
      </c>
      <c r="B32" s="585">
        <v>31</v>
      </c>
      <c r="C32" s="309" t="s">
        <v>33</v>
      </c>
      <c r="D32" s="307">
        <v>180</v>
      </c>
      <c r="E32" s="335" t="s">
        <v>683</v>
      </c>
      <c r="F32" s="335" t="s">
        <v>15</v>
      </c>
      <c r="G32" s="309">
        <v>180</v>
      </c>
      <c r="H32" s="335" t="s">
        <v>280</v>
      </c>
      <c r="I32" s="341">
        <v>6.6872427983539096E-2</v>
      </c>
      <c r="J32" s="361">
        <v>0.20961934156378603</v>
      </c>
      <c r="K32" s="428">
        <v>0.27649176954732513</v>
      </c>
    </row>
    <row r="33" spans="1:11" s="16" customFormat="1" ht="12.75" customHeight="1" x14ac:dyDescent="0.2">
      <c r="A33" s="364" t="s">
        <v>90</v>
      </c>
      <c r="B33" s="585">
        <v>33</v>
      </c>
      <c r="C33" s="309" t="s">
        <v>13</v>
      </c>
      <c r="D33" s="360">
        <v>250</v>
      </c>
      <c r="E33" s="366" t="s">
        <v>87</v>
      </c>
      <c r="F33" s="335" t="s">
        <v>15</v>
      </c>
      <c r="G33" s="364">
        <v>250</v>
      </c>
      <c r="H33" s="366" t="s">
        <v>101</v>
      </c>
      <c r="I33" s="341">
        <v>0.21944444444444444</v>
      </c>
      <c r="J33" s="361">
        <v>0.19074074074074074</v>
      </c>
      <c r="K33" s="428">
        <v>0.41018518518518521</v>
      </c>
    </row>
    <row r="34" spans="1:11" s="16" customFormat="1" ht="13.9" customHeight="1" x14ac:dyDescent="0.2">
      <c r="A34" s="364" t="s">
        <v>90</v>
      </c>
      <c r="B34" s="585">
        <v>34</v>
      </c>
      <c r="C34" s="309" t="s">
        <v>13</v>
      </c>
      <c r="D34" s="360">
        <v>400</v>
      </c>
      <c r="E34" s="366" t="s">
        <v>125</v>
      </c>
      <c r="F34" s="335" t="s">
        <v>15</v>
      </c>
      <c r="G34" s="364">
        <v>400</v>
      </c>
      <c r="H34" s="366" t="s">
        <v>564</v>
      </c>
      <c r="I34" s="341">
        <v>7.2916666666666671E-2</v>
      </c>
      <c r="J34" s="361">
        <v>0.1857638888888889</v>
      </c>
      <c r="K34" s="428">
        <v>0.25868055555555558</v>
      </c>
    </row>
    <row r="35" spans="1:11" s="16" customFormat="1" ht="13.9" customHeight="1" x14ac:dyDescent="0.2">
      <c r="A35" s="364" t="s">
        <v>90</v>
      </c>
      <c r="B35" s="585">
        <v>35</v>
      </c>
      <c r="C35" s="309" t="s">
        <v>13</v>
      </c>
      <c r="D35" s="360">
        <v>320</v>
      </c>
      <c r="E35" s="366" t="s">
        <v>684</v>
      </c>
      <c r="F35" s="335"/>
      <c r="G35" s="366"/>
      <c r="H35" s="366"/>
      <c r="I35" s="341">
        <v>0.48466435185185192</v>
      </c>
      <c r="J35" s="361"/>
      <c r="K35" s="428">
        <v>0.48466435185185192</v>
      </c>
    </row>
    <row r="36" spans="1:11" s="16" customFormat="1" ht="30" x14ac:dyDescent="0.2">
      <c r="A36" s="364" t="s">
        <v>90</v>
      </c>
      <c r="B36" s="585">
        <v>36</v>
      </c>
      <c r="C36" s="309" t="s">
        <v>807</v>
      </c>
      <c r="D36" s="360">
        <v>180</v>
      </c>
      <c r="E36" s="366" t="s">
        <v>685</v>
      </c>
      <c r="F36" s="309" t="s">
        <v>818</v>
      </c>
      <c r="G36" s="366">
        <v>400</v>
      </c>
      <c r="H36" s="366"/>
      <c r="I36" s="341">
        <v>0.32150205761316869</v>
      </c>
      <c r="J36" s="361">
        <v>0</v>
      </c>
      <c r="K36" s="428">
        <v>0.32150205761316869</v>
      </c>
    </row>
    <row r="37" spans="1:11" s="16" customFormat="1" ht="13.9" customHeight="1" x14ac:dyDescent="0.2">
      <c r="A37" s="364"/>
      <c r="B37" s="585">
        <v>38</v>
      </c>
      <c r="C37" s="309" t="s">
        <v>673</v>
      </c>
      <c r="D37" s="360">
        <v>250</v>
      </c>
      <c r="E37" s="366"/>
      <c r="F37" s="335"/>
      <c r="G37" s="366"/>
      <c r="H37" s="366"/>
      <c r="I37" s="341">
        <v>0</v>
      </c>
      <c r="J37" s="361"/>
      <c r="K37" s="428">
        <v>0</v>
      </c>
    </row>
    <row r="38" spans="1:11" s="16" customFormat="1" ht="13.9" customHeight="1" x14ac:dyDescent="0.2">
      <c r="A38" s="309" t="s">
        <v>90</v>
      </c>
      <c r="B38" s="585">
        <v>40</v>
      </c>
      <c r="C38" s="309" t="s">
        <v>13</v>
      </c>
      <c r="D38" s="307">
        <v>400</v>
      </c>
      <c r="E38" s="335" t="s">
        <v>143</v>
      </c>
      <c r="F38" s="335" t="s">
        <v>15</v>
      </c>
      <c r="G38" s="309">
        <v>400</v>
      </c>
      <c r="H38" s="335" t="s">
        <v>128</v>
      </c>
      <c r="I38" s="341">
        <v>0.1736111111111111</v>
      </c>
      <c r="J38" s="361">
        <v>0.24768518518518517</v>
      </c>
      <c r="K38" s="428">
        <v>0.42129629629629628</v>
      </c>
    </row>
    <row r="39" spans="1:11" s="16" customFormat="1" ht="13.9" customHeight="1" x14ac:dyDescent="0.2">
      <c r="A39" s="309" t="s">
        <v>90</v>
      </c>
      <c r="B39" s="585">
        <v>41</v>
      </c>
      <c r="C39" s="309" t="s">
        <v>13</v>
      </c>
      <c r="D39" s="307">
        <v>250</v>
      </c>
      <c r="E39" s="335" t="s">
        <v>686</v>
      </c>
      <c r="F39" s="335" t="s">
        <v>15</v>
      </c>
      <c r="G39" s="309">
        <v>250</v>
      </c>
      <c r="H39" s="335" t="s">
        <v>112</v>
      </c>
      <c r="I39" s="341">
        <v>0.32777777777777778</v>
      </c>
      <c r="J39" s="361">
        <v>0.3</v>
      </c>
      <c r="K39" s="428">
        <v>0.62777777777777777</v>
      </c>
    </row>
    <row r="40" spans="1:11" s="16" customFormat="1" ht="13.9" customHeight="1" x14ac:dyDescent="0.2">
      <c r="A40" s="309" t="s">
        <v>90</v>
      </c>
      <c r="B40" s="585">
        <v>42</v>
      </c>
      <c r="C40" s="309" t="s">
        <v>13</v>
      </c>
      <c r="D40" s="307">
        <v>180</v>
      </c>
      <c r="E40" s="335" t="s">
        <v>687</v>
      </c>
      <c r="F40" s="335" t="s">
        <v>15</v>
      </c>
      <c r="G40" s="309">
        <v>180</v>
      </c>
      <c r="H40" s="335" t="s">
        <v>705</v>
      </c>
      <c r="I40" s="341">
        <v>0.40123456790123452</v>
      </c>
      <c r="J40" s="361">
        <v>0.32150205761316869</v>
      </c>
      <c r="K40" s="428">
        <v>0.72273662551440321</v>
      </c>
    </row>
    <row r="41" spans="1:11" s="16" customFormat="1" ht="13.9" customHeight="1" x14ac:dyDescent="0.2">
      <c r="A41" s="309" t="s">
        <v>90</v>
      </c>
      <c r="B41" s="585">
        <v>43</v>
      </c>
      <c r="C41" s="309" t="s">
        <v>13</v>
      </c>
      <c r="D41" s="307">
        <v>400</v>
      </c>
      <c r="E41" s="335" t="s">
        <v>230</v>
      </c>
      <c r="F41" s="335" t="s">
        <v>15</v>
      </c>
      <c r="G41" s="309">
        <v>400</v>
      </c>
      <c r="H41" s="335" t="s">
        <v>109</v>
      </c>
      <c r="I41" s="341">
        <v>0.29166666666666669</v>
      </c>
      <c r="J41" s="361">
        <v>0.43171296296296291</v>
      </c>
      <c r="K41" s="428">
        <v>0.72337962962962954</v>
      </c>
    </row>
    <row r="42" spans="1:11" s="16" customFormat="1" ht="13.9" customHeight="1" x14ac:dyDescent="0.2">
      <c r="A42" s="309" t="s">
        <v>90</v>
      </c>
      <c r="B42" s="585">
        <v>44</v>
      </c>
      <c r="C42" s="309" t="s">
        <v>13</v>
      </c>
      <c r="D42" s="307">
        <v>630</v>
      </c>
      <c r="E42" s="335" t="s">
        <v>681</v>
      </c>
      <c r="F42" s="335" t="s">
        <v>15</v>
      </c>
      <c r="G42" s="309">
        <v>630</v>
      </c>
      <c r="H42" s="335" t="s">
        <v>230</v>
      </c>
      <c r="I42" s="341">
        <v>0.1506466784244562</v>
      </c>
      <c r="J42" s="361">
        <v>0.15432098765432098</v>
      </c>
      <c r="K42" s="428">
        <v>0.30496766607877718</v>
      </c>
    </row>
    <row r="43" spans="1:11" s="16" customFormat="1" ht="13.9" customHeight="1" x14ac:dyDescent="0.2">
      <c r="A43" s="309" t="s">
        <v>90</v>
      </c>
      <c r="B43" s="585">
        <v>45</v>
      </c>
      <c r="C43" s="309" t="s">
        <v>13</v>
      </c>
      <c r="D43" s="307">
        <v>250</v>
      </c>
      <c r="E43" s="335" t="s">
        <v>87</v>
      </c>
      <c r="F43" s="335" t="s">
        <v>15</v>
      </c>
      <c r="G43" s="309">
        <v>250</v>
      </c>
      <c r="H43" s="335" t="s">
        <v>93</v>
      </c>
      <c r="I43" s="341">
        <v>0.12592592592592594</v>
      </c>
      <c r="J43" s="361">
        <v>0.33055555555555555</v>
      </c>
      <c r="K43" s="428">
        <v>0.45648148148148149</v>
      </c>
    </row>
    <row r="44" spans="1:11" s="16" customFormat="1" ht="13.9" customHeight="1" x14ac:dyDescent="0.2">
      <c r="A44" s="364" t="s">
        <v>90</v>
      </c>
      <c r="B44" s="585">
        <v>46</v>
      </c>
      <c r="C44" s="309" t="s">
        <v>13</v>
      </c>
      <c r="D44" s="360">
        <v>180</v>
      </c>
      <c r="E44" s="366" t="s">
        <v>688</v>
      </c>
      <c r="F44" s="335" t="s">
        <v>15</v>
      </c>
      <c r="G44" s="364">
        <v>180</v>
      </c>
      <c r="H44" s="366" t="s">
        <v>283</v>
      </c>
      <c r="I44" s="376">
        <v>0.2211934156378601</v>
      </c>
      <c r="J44" s="361">
        <v>0.28034979423868317</v>
      </c>
      <c r="K44" s="428">
        <v>0.50154320987654333</v>
      </c>
    </row>
    <row r="45" spans="1:11" s="16" customFormat="1" ht="13.9" customHeight="1" x14ac:dyDescent="0.2">
      <c r="A45" s="364" t="s">
        <v>90</v>
      </c>
      <c r="B45" s="585">
        <v>47</v>
      </c>
      <c r="C45" s="309" t="s">
        <v>13</v>
      </c>
      <c r="D45" s="360">
        <v>250</v>
      </c>
      <c r="E45" s="366" t="s">
        <v>128</v>
      </c>
      <c r="F45" s="335" t="s">
        <v>15</v>
      </c>
      <c r="G45" s="364">
        <v>180</v>
      </c>
      <c r="H45" s="366" t="s">
        <v>706</v>
      </c>
      <c r="I45" s="376">
        <v>0.34444444444444444</v>
      </c>
      <c r="J45" s="361">
        <v>0.30092592592592593</v>
      </c>
      <c r="K45" s="428">
        <v>0.64537037037037037</v>
      </c>
    </row>
    <row r="46" spans="1:11" s="16" customFormat="1" ht="13.9" customHeight="1" x14ac:dyDescent="0.2">
      <c r="A46" s="309" t="s">
        <v>90</v>
      </c>
      <c r="B46" s="585">
        <v>48</v>
      </c>
      <c r="C46" s="309" t="s">
        <v>13</v>
      </c>
      <c r="D46" s="307">
        <v>320</v>
      </c>
      <c r="E46" s="335" t="s">
        <v>689</v>
      </c>
      <c r="F46" s="335" t="s">
        <v>15</v>
      </c>
      <c r="G46" s="309">
        <v>250</v>
      </c>
      <c r="H46" s="335" t="s">
        <v>674</v>
      </c>
      <c r="I46" s="341">
        <v>0.38122106481481483</v>
      </c>
      <c r="J46" s="361">
        <v>0.4601851851851852</v>
      </c>
      <c r="K46" s="428">
        <v>0.84140625000000002</v>
      </c>
    </row>
    <row r="47" spans="1:11" s="16" customFormat="1" ht="13.9" customHeight="1" x14ac:dyDescent="0.2">
      <c r="A47" s="309" t="s">
        <v>284</v>
      </c>
      <c r="B47" s="585">
        <v>49</v>
      </c>
      <c r="C47" s="309" t="s">
        <v>13</v>
      </c>
      <c r="D47" s="307">
        <v>630</v>
      </c>
      <c r="E47" s="335" t="s">
        <v>118</v>
      </c>
      <c r="F47" s="335" t="s">
        <v>15</v>
      </c>
      <c r="G47" s="309">
        <v>630</v>
      </c>
      <c r="H47" s="335" t="s">
        <v>415</v>
      </c>
      <c r="I47" s="341">
        <v>0.50889182833627278</v>
      </c>
      <c r="J47" s="361">
        <v>0.2278071722516167</v>
      </c>
      <c r="K47" s="428">
        <v>0.73669900058788951</v>
      </c>
    </row>
    <row r="48" spans="1:11" s="16" customFormat="1" ht="13.9" customHeight="1" x14ac:dyDescent="0.2">
      <c r="A48" s="309" t="s">
        <v>90</v>
      </c>
      <c r="B48" s="585">
        <v>50</v>
      </c>
      <c r="C48" s="309" t="s">
        <v>13</v>
      </c>
      <c r="D48" s="307">
        <v>160</v>
      </c>
      <c r="E48" s="335" t="s">
        <v>690</v>
      </c>
      <c r="F48" s="335"/>
      <c r="G48" s="335"/>
      <c r="H48" s="335"/>
      <c r="I48" s="341">
        <v>0.14901620370370372</v>
      </c>
      <c r="J48" s="361"/>
      <c r="K48" s="428">
        <v>0.14901620370370372</v>
      </c>
    </row>
    <row r="49" spans="1:11" s="16" customFormat="1" ht="13.9" customHeight="1" x14ac:dyDescent="0.2">
      <c r="A49" s="309" t="s">
        <v>90</v>
      </c>
      <c r="B49" s="585">
        <v>51</v>
      </c>
      <c r="C49" s="309" t="s">
        <v>13</v>
      </c>
      <c r="D49" s="307">
        <v>630</v>
      </c>
      <c r="E49" s="335" t="s">
        <v>194</v>
      </c>
      <c r="F49" s="335" t="s">
        <v>15</v>
      </c>
      <c r="G49" s="309">
        <v>630</v>
      </c>
      <c r="H49" s="335" t="s">
        <v>404</v>
      </c>
      <c r="I49" s="341">
        <v>0.18040858318636097</v>
      </c>
      <c r="J49" s="361">
        <v>0.26491769547325106</v>
      </c>
      <c r="K49" s="428">
        <v>0.44532627865961205</v>
      </c>
    </row>
    <row r="50" spans="1:11" s="16" customFormat="1" ht="13.9" customHeight="1" x14ac:dyDescent="0.2">
      <c r="A50" s="309" t="s">
        <v>90</v>
      </c>
      <c r="B50" s="585">
        <v>52</v>
      </c>
      <c r="C50" s="309" t="s">
        <v>13</v>
      </c>
      <c r="D50" s="307">
        <v>160</v>
      </c>
      <c r="E50" s="335" t="s">
        <v>138</v>
      </c>
      <c r="F50" s="335"/>
      <c r="G50" s="335"/>
      <c r="H50" s="335"/>
      <c r="I50" s="341">
        <v>0.16782407407407407</v>
      </c>
      <c r="J50" s="361"/>
      <c r="K50" s="428">
        <v>0.16782407407407407</v>
      </c>
    </row>
    <row r="51" spans="1:11" s="16" customFormat="1" ht="13.9" customHeight="1" x14ac:dyDescent="0.2">
      <c r="A51" s="364" t="s">
        <v>90</v>
      </c>
      <c r="B51" s="585">
        <v>53</v>
      </c>
      <c r="C51" s="309" t="s">
        <v>13</v>
      </c>
      <c r="D51" s="360">
        <v>320</v>
      </c>
      <c r="E51" s="366" t="s">
        <v>205</v>
      </c>
      <c r="F51" s="335" t="s">
        <v>15</v>
      </c>
      <c r="G51" s="364">
        <v>320</v>
      </c>
      <c r="H51" s="366" t="s">
        <v>695</v>
      </c>
      <c r="I51" s="376">
        <v>0.42896412037037035</v>
      </c>
      <c r="J51" s="361">
        <v>0.40509259259259256</v>
      </c>
      <c r="K51" s="428">
        <v>0.83405671296296291</v>
      </c>
    </row>
    <row r="52" spans="1:11" s="16" customFormat="1" ht="13.9" customHeight="1" x14ac:dyDescent="0.2">
      <c r="A52" s="309" t="s">
        <v>90</v>
      </c>
      <c r="B52" s="585">
        <v>54</v>
      </c>
      <c r="C52" s="309" t="s">
        <v>13</v>
      </c>
      <c r="D52" s="307">
        <v>250</v>
      </c>
      <c r="E52" s="335" t="s">
        <v>141</v>
      </c>
      <c r="F52" s="335" t="s">
        <v>15</v>
      </c>
      <c r="G52" s="309">
        <v>250</v>
      </c>
      <c r="H52" s="335" t="s">
        <v>404</v>
      </c>
      <c r="I52" s="341">
        <v>5.7407407407407407E-2</v>
      </c>
      <c r="J52" s="361">
        <v>0.32777777777777778</v>
      </c>
      <c r="K52" s="428">
        <v>0.38518518518518519</v>
      </c>
    </row>
    <row r="53" spans="1:11" s="16" customFormat="1" ht="13.9" customHeight="1" x14ac:dyDescent="0.2">
      <c r="A53" s="364" t="s">
        <v>90</v>
      </c>
      <c r="B53" s="588">
        <v>56</v>
      </c>
      <c r="C53" s="309" t="s">
        <v>13</v>
      </c>
      <c r="D53" s="360">
        <v>400</v>
      </c>
      <c r="E53" s="366" t="s">
        <v>120</v>
      </c>
      <c r="F53" s="335" t="s">
        <v>15</v>
      </c>
      <c r="G53" s="364">
        <v>400</v>
      </c>
      <c r="H53" s="366" t="s">
        <v>121</v>
      </c>
      <c r="I53" s="341">
        <v>0.3142361111111111</v>
      </c>
      <c r="J53" s="361">
        <v>0.3767361111111111</v>
      </c>
      <c r="K53" s="428">
        <v>0.69097222222222221</v>
      </c>
    </row>
    <row r="54" spans="1:11" s="16" customFormat="1" ht="13.9" customHeight="1" x14ac:dyDescent="0.2">
      <c r="A54" s="309" t="s">
        <v>90</v>
      </c>
      <c r="B54" s="585">
        <v>57</v>
      </c>
      <c r="C54" s="309" t="s">
        <v>13</v>
      </c>
      <c r="D54" s="307">
        <v>630</v>
      </c>
      <c r="E54" s="335" t="s">
        <v>424</v>
      </c>
      <c r="F54" s="335" t="s">
        <v>15</v>
      </c>
      <c r="G54" s="309">
        <v>630</v>
      </c>
      <c r="H54" s="335" t="s">
        <v>92</v>
      </c>
      <c r="I54" s="341">
        <v>0.20208700764256324</v>
      </c>
      <c r="J54" s="361">
        <v>0.19179894179894183</v>
      </c>
      <c r="K54" s="428">
        <v>0.39388594944150507</v>
      </c>
    </row>
    <row r="55" spans="1:11" s="16" customFormat="1" ht="30" x14ac:dyDescent="0.2">
      <c r="A55" s="337" t="s">
        <v>90</v>
      </c>
      <c r="B55" s="586">
        <v>58</v>
      </c>
      <c r="C55" s="337" t="s">
        <v>813</v>
      </c>
      <c r="D55" s="315">
        <v>250</v>
      </c>
      <c r="E55" s="336"/>
      <c r="F55" s="336" t="s">
        <v>214</v>
      </c>
      <c r="G55" s="337">
        <v>250</v>
      </c>
      <c r="H55" s="336"/>
      <c r="I55" s="403">
        <v>0</v>
      </c>
      <c r="J55" s="368">
        <v>0</v>
      </c>
      <c r="K55" s="428">
        <v>0</v>
      </c>
    </row>
    <row r="56" spans="1:11" s="16" customFormat="1" ht="13.9" customHeight="1" x14ac:dyDescent="0.2">
      <c r="A56" s="364" t="s">
        <v>90</v>
      </c>
      <c r="B56" s="585">
        <v>59</v>
      </c>
      <c r="C56" s="309" t="s">
        <v>13</v>
      </c>
      <c r="D56" s="360">
        <v>400</v>
      </c>
      <c r="E56" s="366" t="s">
        <v>691</v>
      </c>
      <c r="F56" s="335" t="s">
        <v>15</v>
      </c>
      <c r="G56" s="364">
        <v>630</v>
      </c>
      <c r="H56" s="366" t="s">
        <v>119</v>
      </c>
      <c r="I56" s="341">
        <v>0.2829861111111111</v>
      </c>
      <c r="J56" s="369">
        <v>0.22045855379188711</v>
      </c>
      <c r="K56" s="428">
        <v>0.50344466490299822</v>
      </c>
    </row>
    <row r="57" spans="1:11" s="16" customFormat="1" ht="13.9" customHeight="1" x14ac:dyDescent="0.2">
      <c r="A57" s="309" t="s">
        <v>90</v>
      </c>
      <c r="B57" s="585">
        <v>60</v>
      </c>
      <c r="C57" s="309" t="s">
        <v>13</v>
      </c>
      <c r="D57" s="307">
        <v>1000</v>
      </c>
      <c r="E57" s="335" t="s">
        <v>281</v>
      </c>
      <c r="F57" s="335" t="s">
        <v>15</v>
      </c>
      <c r="G57" s="309">
        <v>1000</v>
      </c>
      <c r="H57" s="335" t="s">
        <v>707</v>
      </c>
      <c r="I57" s="341">
        <v>0</v>
      </c>
      <c r="J57" s="361">
        <v>0</v>
      </c>
      <c r="K57" s="428">
        <v>0</v>
      </c>
    </row>
    <row r="58" spans="1:11" s="20" customFormat="1" ht="30" x14ac:dyDescent="0.2">
      <c r="A58" s="337" t="s">
        <v>90</v>
      </c>
      <c r="B58" s="586">
        <v>61</v>
      </c>
      <c r="C58" s="337" t="s">
        <v>813</v>
      </c>
      <c r="D58" s="315">
        <v>400</v>
      </c>
      <c r="E58" s="336"/>
      <c r="F58" s="336"/>
      <c r="G58" s="336"/>
      <c r="H58" s="336"/>
      <c r="I58" s="403">
        <v>0</v>
      </c>
      <c r="J58" s="368"/>
      <c r="K58" s="428">
        <v>0</v>
      </c>
    </row>
    <row r="59" spans="1:11" s="16" customFormat="1" ht="13.9" customHeight="1" x14ac:dyDescent="0.2">
      <c r="A59" s="309" t="s">
        <v>90</v>
      </c>
      <c r="B59" s="585">
        <v>62</v>
      </c>
      <c r="C59" s="309" t="s">
        <v>13</v>
      </c>
      <c r="D59" s="307">
        <v>1000</v>
      </c>
      <c r="E59" s="335"/>
      <c r="F59" s="335" t="s">
        <v>15</v>
      </c>
      <c r="G59" s="309">
        <v>1000</v>
      </c>
      <c r="H59" s="335"/>
      <c r="I59" s="341">
        <v>0</v>
      </c>
      <c r="J59" s="361">
        <v>0</v>
      </c>
      <c r="K59" s="428">
        <v>0</v>
      </c>
    </row>
    <row r="60" spans="1:11" s="16" customFormat="1" ht="13.9" customHeight="1" x14ac:dyDescent="0.2">
      <c r="A60" s="309" t="s">
        <v>90</v>
      </c>
      <c r="B60" s="585">
        <v>63</v>
      </c>
      <c r="C60" s="309" t="s">
        <v>13</v>
      </c>
      <c r="D60" s="307">
        <v>400</v>
      </c>
      <c r="E60" s="393" t="s">
        <v>692</v>
      </c>
      <c r="F60" s="335" t="s">
        <v>15</v>
      </c>
      <c r="G60" s="309">
        <v>400</v>
      </c>
      <c r="H60" s="335" t="s">
        <v>675</v>
      </c>
      <c r="I60" s="341">
        <v>0.24768518518518517</v>
      </c>
      <c r="J60" s="361">
        <v>0.66261574074074081</v>
      </c>
      <c r="K60" s="428">
        <v>0.91030092592592604</v>
      </c>
    </row>
    <row r="61" spans="1:11" s="16" customFormat="1" ht="13.9" customHeight="1" x14ac:dyDescent="0.2">
      <c r="A61" s="309" t="s">
        <v>90</v>
      </c>
      <c r="B61" s="585">
        <v>64</v>
      </c>
      <c r="C61" s="309" t="s">
        <v>13</v>
      </c>
      <c r="D61" s="307">
        <v>630</v>
      </c>
      <c r="E61" s="335" t="s">
        <v>213</v>
      </c>
      <c r="F61" s="335" t="s">
        <v>15</v>
      </c>
      <c r="G61" s="309">
        <v>630</v>
      </c>
      <c r="H61" s="335" t="s">
        <v>708</v>
      </c>
      <c r="I61" s="341">
        <v>0.16166960611405057</v>
      </c>
      <c r="J61" s="361">
        <v>0.26565255731922399</v>
      </c>
      <c r="K61" s="428">
        <v>0.42732216343327456</v>
      </c>
    </row>
    <row r="62" spans="1:11" s="16" customFormat="1" ht="13.9" customHeight="1" x14ac:dyDescent="0.2">
      <c r="A62" s="309" t="s">
        <v>90</v>
      </c>
      <c r="B62" s="585">
        <v>65</v>
      </c>
      <c r="C62" s="309" t="s">
        <v>13</v>
      </c>
      <c r="D62" s="307">
        <v>400</v>
      </c>
      <c r="E62" s="335" t="s">
        <v>205</v>
      </c>
      <c r="F62" s="335" t="s">
        <v>15</v>
      </c>
      <c r="G62" s="309">
        <v>400</v>
      </c>
      <c r="H62" s="335" t="s">
        <v>205</v>
      </c>
      <c r="I62" s="341">
        <v>0.39467592592592593</v>
      </c>
      <c r="J62" s="361">
        <v>0.57175925925925919</v>
      </c>
      <c r="K62" s="428">
        <v>0.96643518518518512</v>
      </c>
    </row>
    <row r="63" spans="1:11" s="16" customFormat="1" ht="13.9" customHeight="1" x14ac:dyDescent="0.2">
      <c r="A63" s="309" t="s">
        <v>90</v>
      </c>
      <c r="B63" s="585">
        <v>66</v>
      </c>
      <c r="C63" s="309" t="s">
        <v>13</v>
      </c>
      <c r="D63" s="307">
        <v>630</v>
      </c>
      <c r="E63" s="335" t="s">
        <v>693</v>
      </c>
      <c r="F63" s="335" t="s">
        <v>15</v>
      </c>
      <c r="G63" s="309">
        <v>630</v>
      </c>
      <c r="H63" s="335" t="s">
        <v>87</v>
      </c>
      <c r="I63" s="341">
        <v>0.28549382716049382</v>
      </c>
      <c r="J63" s="361">
        <v>0.25499706055261612</v>
      </c>
      <c r="K63" s="428">
        <v>0.54049088771310994</v>
      </c>
    </row>
    <row r="64" spans="1:11" s="16" customFormat="1" ht="13.9" customHeight="1" x14ac:dyDescent="0.2">
      <c r="A64" s="309" t="s">
        <v>90</v>
      </c>
      <c r="B64" s="585">
        <v>67</v>
      </c>
      <c r="C64" s="309" t="s">
        <v>13</v>
      </c>
      <c r="D64" s="307">
        <v>630</v>
      </c>
      <c r="E64" s="335" t="s">
        <v>564</v>
      </c>
      <c r="F64" s="335" t="s">
        <v>15</v>
      </c>
      <c r="G64" s="309">
        <v>630</v>
      </c>
      <c r="H64" s="335" t="s">
        <v>194</v>
      </c>
      <c r="I64" s="341">
        <v>0.38580246913580252</v>
      </c>
      <c r="J64" s="361">
        <v>0.23883009994121104</v>
      </c>
      <c r="K64" s="428">
        <v>0.62463256907701359</v>
      </c>
    </row>
    <row r="65" spans="1:82" s="16" customFormat="1" ht="13.5" customHeight="1" x14ac:dyDescent="0.2">
      <c r="A65" s="364" t="s">
        <v>90</v>
      </c>
      <c r="B65" s="585">
        <v>68</v>
      </c>
      <c r="C65" s="309" t="s">
        <v>13</v>
      </c>
      <c r="D65" s="360">
        <v>250</v>
      </c>
      <c r="E65" s="366" t="s">
        <v>196</v>
      </c>
      <c r="F65" s="335" t="s">
        <v>15</v>
      </c>
      <c r="G65" s="364">
        <v>250</v>
      </c>
      <c r="H65" s="366" t="s">
        <v>436</v>
      </c>
      <c r="I65" s="376">
        <v>0.32222222222222224</v>
      </c>
      <c r="J65" s="369">
        <v>0.47037037037037038</v>
      </c>
      <c r="K65" s="428">
        <v>0.79259259259259263</v>
      </c>
    </row>
    <row r="66" spans="1:82" s="16" customFormat="1" ht="13.9" customHeight="1" x14ac:dyDescent="0.2">
      <c r="A66" s="309" t="s">
        <v>90</v>
      </c>
      <c r="B66" s="585">
        <v>69</v>
      </c>
      <c r="C66" s="309" t="s">
        <v>13</v>
      </c>
      <c r="D66" s="307">
        <v>400</v>
      </c>
      <c r="E66" s="335" t="s">
        <v>694</v>
      </c>
      <c r="F66" s="335" t="s">
        <v>15</v>
      </c>
      <c r="G66" s="309">
        <v>400</v>
      </c>
      <c r="H66" s="335" t="s">
        <v>199</v>
      </c>
      <c r="I66" s="341">
        <v>0.62268518518518523</v>
      </c>
      <c r="J66" s="361">
        <v>0.58275462962962965</v>
      </c>
      <c r="K66" s="428">
        <v>1.2054398148148149</v>
      </c>
    </row>
    <row r="67" spans="1:82" s="16" customFormat="1" ht="13.9" customHeight="1" x14ac:dyDescent="0.2">
      <c r="A67" s="309" t="s">
        <v>90</v>
      </c>
      <c r="B67" s="585">
        <v>70</v>
      </c>
      <c r="C67" s="309" t="s">
        <v>13</v>
      </c>
      <c r="D67" s="307">
        <v>630</v>
      </c>
      <c r="E67" s="335" t="s">
        <v>130</v>
      </c>
      <c r="F67" s="335" t="s">
        <v>15</v>
      </c>
      <c r="G67" s="309">
        <v>630</v>
      </c>
      <c r="H67" s="335" t="s">
        <v>93</v>
      </c>
      <c r="I67" s="341">
        <v>0.33656672545561434</v>
      </c>
      <c r="J67" s="361">
        <v>0.23809523809523811</v>
      </c>
      <c r="K67" s="428">
        <v>0.57466196355085242</v>
      </c>
    </row>
    <row r="68" spans="1:82" s="16" customFormat="1" ht="13.9" customHeight="1" thickBot="1" x14ac:dyDescent="0.25">
      <c r="A68" s="309" t="s">
        <v>90</v>
      </c>
      <c r="B68" s="585">
        <v>72</v>
      </c>
      <c r="C68" s="309" t="s">
        <v>13</v>
      </c>
      <c r="D68" s="307">
        <v>400</v>
      </c>
      <c r="E68" s="335" t="s">
        <v>695</v>
      </c>
      <c r="F68" s="335" t="s">
        <v>15</v>
      </c>
      <c r="G68" s="309">
        <v>400</v>
      </c>
      <c r="H68" s="335" t="s">
        <v>138</v>
      </c>
      <c r="I68" s="341">
        <v>0.54340277777777779</v>
      </c>
      <c r="J68" s="361">
        <v>0.4375</v>
      </c>
      <c r="K68" s="428">
        <v>0.98090277777777779</v>
      </c>
    </row>
    <row r="69" spans="1:82" s="21" customFormat="1" ht="13.9" customHeight="1" x14ac:dyDescent="0.2">
      <c r="A69" s="309" t="s">
        <v>90</v>
      </c>
      <c r="B69" s="585">
        <v>73</v>
      </c>
      <c r="C69" s="309" t="s">
        <v>13</v>
      </c>
      <c r="D69" s="307">
        <v>400</v>
      </c>
      <c r="E69" s="335" t="s">
        <v>196</v>
      </c>
      <c r="F69" s="335" t="s">
        <v>15</v>
      </c>
      <c r="G69" s="309">
        <v>400</v>
      </c>
      <c r="H69" s="335" t="s">
        <v>225</v>
      </c>
      <c r="I69" s="341">
        <v>0.37384259259259262</v>
      </c>
      <c r="J69" s="361">
        <v>0.47280092592592593</v>
      </c>
      <c r="K69" s="428">
        <v>0.8466435185185186</v>
      </c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</row>
    <row r="70" spans="1:82" s="16" customFormat="1" ht="13.9" customHeight="1" x14ac:dyDescent="0.2">
      <c r="A70" s="309" t="s">
        <v>90</v>
      </c>
      <c r="B70" s="585">
        <v>74</v>
      </c>
      <c r="C70" s="309" t="s">
        <v>13</v>
      </c>
      <c r="D70" s="307">
        <v>400</v>
      </c>
      <c r="E70" s="335" t="s">
        <v>261</v>
      </c>
      <c r="F70" s="335" t="s">
        <v>15</v>
      </c>
      <c r="G70" s="309">
        <v>400</v>
      </c>
      <c r="H70" s="335" t="s">
        <v>246</v>
      </c>
      <c r="I70" s="341">
        <v>0.24247685185185183</v>
      </c>
      <c r="J70" s="361">
        <v>0.21585648148148145</v>
      </c>
      <c r="K70" s="428">
        <v>0.45833333333333326</v>
      </c>
    </row>
    <row r="71" spans="1:82" s="16" customFormat="1" ht="13.9" customHeight="1" x14ac:dyDescent="0.2">
      <c r="A71" s="309" t="s">
        <v>90</v>
      </c>
      <c r="B71" s="585">
        <v>75</v>
      </c>
      <c r="C71" s="309" t="s">
        <v>13</v>
      </c>
      <c r="D71" s="307">
        <v>630</v>
      </c>
      <c r="E71" s="335" t="s">
        <v>696</v>
      </c>
      <c r="F71" s="335" t="s">
        <v>15</v>
      </c>
      <c r="G71" s="309">
        <v>630</v>
      </c>
      <c r="H71" s="335" t="s">
        <v>709</v>
      </c>
      <c r="I71" s="341">
        <v>0.43062904174015293</v>
      </c>
      <c r="J71" s="361">
        <v>0.43614050558495004</v>
      </c>
      <c r="K71" s="428">
        <v>0.86676954732510292</v>
      </c>
    </row>
    <row r="72" spans="1:82" s="16" customFormat="1" ht="14.25" customHeight="1" thickBot="1" x14ac:dyDescent="0.25">
      <c r="A72" s="309" t="s">
        <v>90</v>
      </c>
      <c r="B72" s="585">
        <v>76</v>
      </c>
      <c r="C72" s="309" t="s">
        <v>13</v>
      </c>
      <c r="D72" s="307">
        <v>250</v>
      </c>
      <c r="E72" s="335" t="s">
        <v>213</v>
      </c>
      <c r="F72" s="335" t="s">
        <v>15</v>
      </c>
      <c r="G72" s="309">
        <v>250</v>
      </c>
      <c r="H72" s="335" t="s">
        <v>710</v>
      </c>
      <c r="I72" s="341">
        <v>0.31574074074074077</v>
      </c>
      <c r="J72" s="361">
        <v>0.46203703703703708</v>
      </c>
      <c r="K72" s="428">
        <v>0.7777777777777779</v>
      </c>
    </row>
    <row r="73" spans="1:82" s="22" customFormat="1" ht="13.9" customHeight="1" x14ac:dyDescent="0.2">
      <c r="A73" s="309" t="s">
        <v>90</v>
      </c>
      <c r="B73" s="585">
        <v>77</v>
      </c>
      <c r="C73" s="309" t="s">
        <v>13</v>
      </c>
      <c r="D73" s="307">
        <v>400</v>
      </c>
      <c r="E73" s="335" t="s">
        <v>107</v>
      </c>
      <c r="F73" s="335" t="s">
        <v>15</v>
      </c>
      <c r="G73" s="309">
        <v>400</v>
      </c>
      <c r="H73" s="335" t="s">
        <v>405</v>
      </c>
      <c r="I73" s="341">
        <v>0.32523148148148151</v>
      </c>
      <c r="J73" s="361">
        <v>0.28356481481481488</v>
      </c>
      <c r="K73" s="428">
        <v>0.60879629629629639</v>
      </c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</row>
    <row r="74" spans="1:82" s="16" customFormat="1" ht="13.9" customHeight="1" x14ac:dyDescent="0.2">
      <c r="A74" s="309" t="s">
        <v>90</v>
      </c>
      <c r="B74" s="585">
        <v>78</v>
      </c>
      <c r="C74" s="309" t="s">
        <v>13</v>
      </c>
      <c r="D74" s="307">
        <v>630</v>
      </c>
      <c r="E74" s="335" t="s">
        <v>697</v>
      </c>
      <c r="F74" s="335" t="s">
        <v>15</v>
      </c>
      <c r="G74" s="309">
        <v>630</v>
      </c>
      <c r="H74" s="335" t="s">
        <v>711</v>
      </c>
      <c r="I74" s="341">
        <v>0.4567166372721928</v>
      </c>
      <c r="J74" s="361">
        <v>0.19914756025867136</v>
      </c>
      <c r="K74" s="428">
        <v>0.65586419753086411</v>
      </c>
    </row>
    <row r="75" spans="1:82" s="16" customFormat="1" ht="13.9" customHeight="1" x14ac:dyDescent="0.2">
      <c r="A75" s="309" t="s">
        <v>90</v>
      </c>
      <c r="B75" s="585">
        <v>79</v>
      </c>
      <c r="C75" s="309" t="s">
        <v>13</v>
      </c>
      <c r="D75" s="307">
        <v>250</v>
      </c>
      <c r="E75" s="335" t="s">
        <v>684</v>
      </c>
      <c r="F75" s="335" t="s">
        <v>15</v>
      </c>
      <c r="G75" s="309">
        <v>250</v>
      </c>
      <c r="H75" s="335" t="s">
        <v>112</v>
      </c>
      <c r="I75" s="341">
        <v>0.46388888888888891</v>
      </c>
      <c r="J75" s="361">
        <v>0.29722222222222222</v>
      </c>
      <c r="K75" s="428">
        <v>0.76111111111111107</v>
      </c>
    </row>
    <row r="76" spans="1:82" s="16" customFormat="1" ht="14.45" customHeight="1" x14ac:dyDescent="0.2">
      <c r="A76" s="309" t="s">
        <v>90</v>
      </c>
      <c r="B76" s="585">
        <v>80</v>
      </c>
      <c r="C76" s="309" t="s">
        <v>13</v>
      </c>
      <c r="D76" s="307">
        <v>250</v>
      </c>
      <c r="E76" s="335" t="s">
        <v>698</v>
      </c>
      <c r="F76" s="335" t="s">
        <v>15</v>
      </c>
      <c r="G76" s="309">
        <v>250</v>
      </c>
      <c r="H76" s="335" t="s">
        <v>712</v>
      </c>
      <c r="I76" s="341">
        <v>7.6851851851851866E-2</v>
      </c>
      <c r="J76" s="361">
        <v>0.2675925925925926</v>
      </c>
      <c r="K76" s="428">
        <v>0.34444444444444444</v>
      </c>
    </row>
    <row r="77" spans="1:82" s="16" customFormat="1" ht="13.9" customHeight="1" x14ac:dyDescent="0.2">
      <c r="A77" s="309" t="s">
        <v>90</v>
      </c>
      <c r="B77" s="585">
        <v>81</v>
      </c>
      <c r="C77" s="309" t="s">
        <v>13</v>
      </c>
      <c r="D77" s="307">
        <v>400</v>
      </c>
      <c r="E77" s="335" t="s">
        <v>691</v>
      </c>
      <c r="F77" s="335" t="s">
        <v>15</v>
      </c>
      <c r="G77" s="309">
        <v>400</v>
      </c>
      <c r="H77" s="335" t="s">
        <v>697</v>
      </c>
      <c r="I77" s="341">
        <v>0.37962962962962959</v>
      </c>
      <c r="J77" s="361">
        <v>0.38310185185185186</v>
      </c>
      <c r="K77" s="428">
        <v>0.7627314814814814</v>
      </c>
    </row>
    <row r="78" spans="1:82" s="16" customFormat="1" ht="13.9" customHeight="1" x14ac:dyDescent="0.2">
      <c r="A78" s="309" t="s">
        <v>90</v>
      </c>
      <c r="B78" s="585">
        <v>82</v>
      </c>
      <c r="C78" s="309" t="s">
        <v>13</v>
      </c>
      <c r="D78" s="307">
        <v>400</v>
      </c>
      <c r="E78" s="335" t="s">
        <v>104</v>
      </c>
      <c r="F78" s="335" t="s">
        <v>15</v>
      </c>
      <c r="G78" s="309">
        <v>400</v>
      </c>
      <c r="H78" s="335" t="s">
        <v>445</v>
      </c>
      <c r="I78" s="341">
        <v>0.32465277777777779</v>
      </c>
      <c r="J78" s="361">
        <v>0.1388888888888889</v>
      </c>
      <c r="K78" s="428">
        <v>0.46354166666666669</v>
      </c>
    </row>
    <row r="79" spans="1:82" s="16" customFormat="1" ht="13.9" customHeight="1" x14ac:dyDescent="0.2">
      <c r="A79" s="309" t="s">
        <v>90</v>
      </c>
      <c r="B79" s="585">
        <v>83</v>
      </c>
      <c r="C79" s="309" t="s">
        <v>13</v>
      </c>
      <c r="D79" s="307">
        <v>400</v>
      </c>
      <c r="E79" s="335" t="s">
        <v>119</v>
      </c>
      <c r="F79" s="335" t="s">
        <v>15</v>
      </c>
      <c r="G79" s="309">
        <v>400</v>
      </c>
      <c r="H79" s="335" t="s">
        <v>676</v>
      </c>
      <c r="I79" s="341">
        <v>0.17303240740740741</v>
      </c>
      <c r="J79" s="361">
        <v>0.27083333333333337</v>
      </c>
      <c r="K79" s="428">
        <v>0.44386574074074081</v>
      </c>
    </row>
    <row r="80" spans="1:82" s="16" customFormat="1" ht="13.9" customHeight="1" x14ac:dyDescent="0.2">
      <c r="A80" s="309" t="s">
        <v>95</v>
      </c>
      <c r="B80" s="585">
        <v>84</v>
      </c>
      <c r="C80" s="309" t="s">
        <v>13</v>
      </c>
      <c r="D80" s="307">
        <v>250</v>
      </c>
      <c r="E80" s="335" t="s">
        <v>83</v>
      </c>
      <c r="F80" s="335"/>
      <c r="G80" s="335"/>
      <c r="H80" s="335"/>
      <c r="I80" s="341">
        <v>0.22685185185185186</v>
      </c>
      <c r="J80" s="361"/>
      <c r="K80" s="428">
        <v>0.22685185185185186</v>
      </c>
    </row>
    <row r="81" spans="1:82" s="16" customFormat="1" ht="13.9" customHeight="1" x14ac:dyDescent="0.2">
      <c r="A81" s="309" t="s">
        <v>95</v>
      </c>
      <c r="B81" s="585">
        <v>85</v>
      </c>
      <c r="C81" s="309" t="s">
        <v>13</v>
      </c>
      <c r="D81" s="307">
        <v>160</v>
      </c>
      <c r="E81" s="335" t="s">
        <v>699</v>
      </c>
      <c r="F81" s="335"/>
      <c r="G81" s="335"/>
      <c r="H81" s="335"/>
      <c r="I81" s="341">
        <v>0.60474537037037035</v>
      </c>
      <c r="J81" s="361"/>
      <c r="K81" s="428">
        <v>0.60474537037037035</v>
      </c>
    </row>
    <row r="82" spans="1:82" s="16" customFormat="1" ht="13.9" customHeight="1" x14ac:dyDescent="0.2">
      <c r="A82" s="309" t="s">
        <v>90</v>
      </c>
      <c r="B82" s="585">
        <v>86</v>
      </c>
      <c r="C82" s="309" t="s">
        <v>13</v>
      </c>
      <c r="D82" s="307">
        <v>630</v>
      </c>
      <c r="E82" s="335" t="s">
        <v>143</v>
      </c>
      <c r="F82" s="335" t="s">
        <v>15</v>
      </c>
      <c r="G82" s="309">
        <v>630</v>
      </c>
      <c r="H82" s="416" t="s">
        <v>269</v>
      </c>
      <c r="I82" s="341">
        <v>0.10361552028218696</v>
      </c>
      <c r="J82" s="361">
        <v>0.23184891240446798</v>
      </c>
      <c r="K82" s="428">
        <v>0.33546443268665493</v>
      </c>
    </row>
    <row r="83" spans="1:82" s="291" customFormat="1" ht="30" x14ac:dyDescent="0.2">
      <c r="A83" s="309" t="s">
        <v>90</v>
      </c>
      <c r="B83" s="586">
        <v>87</v>
      </c>
      <c r="C83" s="337" t="s">
        <v>814</v>
      </c>
      <c r="D83" s="337">
        <v>630</v>
      </c>
      <c r="E83" s="336"/>
      <c r="F83" s="335" t="s">
        <v>182</v>
      </c>
      <c r="G83" s="309">
        <v>630</v>
      </c>
      <c r="H83" s="335" t="s">
        <v>706</v>
      </c>
      <c r="I83" s="341">
        <v>0</v>
      </c>
      <c r="J83" s="341">
        <v>0.15983245149911815</v>
      </c>
      <c r="K83" s="429">
        <v>0.15983245149911815</v>
      </c>
    </row>
    <row r="84" spans="1:82" s="16" customFormat="1" ht="30" x14ac:dyDescent="0.2">
      <c r="A84" s="309" t="s">
        <v>90</v>
      </c>
      <c r="B84" s="585">
        <v>88</v>
      </c>
      <c r="C84" s="309" t="s">
        <v>224</v>
      </c>
      <c r="D84" s="307">
        <v>630</v>
      </c>
      <c r="E84" s="335" t="s">
        <v>107</v>
      </c>
      <c r="F84" s="335" t="s">
        <v>702</v>
      </c>
      <c r="G84" s="309">
        <v>630</v>
      </c>
      <c r="H84" s="335"/>
      <c r="I84" s="341">
        <v>0.15762786596119929</v>
      </c>
      <c r="J84" s="361">
        <v>0</v>
      </c>
      <c r="K84" s="428">
        <v>0.15762786596119929</v>
      </c>
    </row>
    <row r="85" spans="1:82" s="16" customFormat="1" ht="13.9" customHeight="1" x14ac:dyDescent="0.2">
      <c r="A85" s="309" t="s">
        <v>90</v>
      </c>
      <c r="B85" s="585">
        <v>89</v>
      </c>
      <c r="C85" s="309" t="s">
        <v>13</v>
      </c>
      <c r="D85" s="307">
        <v>630</v>
      </c>
      <c r="E85" s="335" t="s">
        <v>700</v>
      </c>
      <c r="F85" s="335" t="s">
        <v>15</v>
      </c>
      <c r="G85" s="309">
        <v>630</v>
      </c>
      <c r="H85" s="335" t="s">
        <v>212</v>
      </c>
      <c r="I85" s="341">
        <v>0.28328924162257496</v>
      </c>
      <c r="J85" s="361">
        <v>0.10398295120517342</v>
      </c>
      <c r="K85" s="428">
        <v>0.38727219282774838</v>
      </c>
    </row>
    <row r="86" spans="1:82" s="16" customFormat="1" ht="30" x14ac:dyDescent="0.2">
      <c r="A86" s="337" t="s">
        <v>90</v>
      </c>
      <c r="B86" s="586">
        <v>90</v>
      </c>
      <c r="C86" s="337" t="s">
        <v>813</v>
      </c>
      <c r="D86" s="315">
        <v>1000</v>
      </c>
      <c r="E86" s="336"/>
      <c r="F86" s="336" t="s">
        <v>15</v>
      </c>
      <c r="G86" s="337">
        <v>1000</v>
      </c>
      <c r="H86" s="336"/>
      <c r="I86" s="403">
        <v>0</v>
      </c>
      <c r="J86" s="368">
        <v>0</v>
      </c>
      <c r="K86" s="428">
        <v>0</v>
      </c>
    </row>
    <row r="87" spans="1:82" s="16" customFormat="1" ht="14.45" customHeight="1" x14ac:dyDescent="0.2">
      <c r="A87" s="309" t="s">
        <v>90</v>
      </c>
      <c r="B87" s="585">
        <v>92</v>
      </c>
      <c r="C87" s="309" t="s">
        <v>13</v>
      </c>
      <c r="D87" s="307">
        <v>1000</v>
      </c>
      <c r="E87" s="335" t="s">
        <v>194</v>
      </c>
      <c r="F87" s="335" t="s">
        <v>15</v>
      </c>
      <c r="G87" s="309">
        <v>1000</v>
      </c>
      <c r="H87" s="335" t="s">
        <v>283</v>
      </c>
      <c r="I87" s="341">
        <v>0.24606481481481482</v>
      </c>
      <c r="J87" s="361">
        <v>0.28425925925925927</v>
      </c>
      <c r="K87" s="428">
        <v>0.53032407407407411</v>
      </c>
    </row>
    <row r="88" spans="1:82" s="16" customFormat="1" ht="14.45" customHeight="1" x14ac:dyDescent="0.2">
      <c r="A88" s="309" t="s">
        <v>95</v>
      </c>
      <c r="B88" s="585">
        <v>93</v>
      </c>
      <c r="C88" s="309" t="s">
        <v>13</v>
      </c>
      <c r="D88" s="307">
        <v>160</v>
      </c>
      <c r="E88" s="335" t="s">
        <v>416</v>
      </c>
      <c r="F88" s="335"/>
      <c r="G88" s="309"/>
      <c r="H88" s="335"/>
      <c r="I88" s="341">
        <v>0.11863425925925927</v>
      </c>
      <c r="J88" s="361"/>
      <c r="K88" s="428">
        <v>0.11863425925925927</v>
      </c>
    </row>
    <row r="89" spans="1:82" s="16" customFormat="1" ht="13.9" customHeight="1" thickBot="1" x14ac:dyDescent="0.25">
      <c r="A89" s="309" t="s">
        <v>95</v>
      </c>
      <c r="B89" s="585">
        <v>94</v>
      </c>
      <c r="C89" s="309" t="s">
        <v>13</v>
      </c>
      <c r="D89" s="311">
        <v>250</v>
      </c>
      <c r="E89" s="335" t="s">
        <v>230</v>
      </c>
      <c r="F89" s="335"/>
      <c r="G89" s="309"/>
      <c r="H89" s="335"/>
      <c r="I89" s="341">
        <v>0.13611111111111113</v>
      </c>
      <c r="J89" s="361"/>
      <c r="K89" s="428">
        <v>0.13611111111111113</v>
      </c>
    </row>
    <row r="90" spans="1:82" s="21" customFormat="1" ht="13.9" customHeight="1" x14ac:dyDescent="0.2">
      <c r="A90" s="309" t="s">
        <v>90</v>
      </c>
      <c r="B90" s="585">
        <v>97</v>
      </c>
      <c r="C90" s="309" t="s">
        <v>54</v>
      </c>
      <c r="D90" s="307">
        <v>1600</v>
      </c>
      <c r="E90" s="335" t="s">
        <v>225</v>
      </c>
      <c r="F90" s="309" t="s">
        <v>15</v>
      </c>
      <c r="G90" s="309">
        <v>1600</v>
      </c>
      <c r="H90" s="335" t="s">
        <v>260</v>
      </c>
      <c r="I90" s="341">
        <v>0</v>
      </c>
      <c r="J90" s="361">
        <v>0</v>
      </c>
      <c r="K90" s="428">
        <v>0</v>
      </c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</row>
    <row r="91" spans="1:82" s="16" customFormat="1" ht="13.9" customHeight="1" x14ac:dyDescent="0.2">
      <c r="A91" s="309" t="s">
        <v>90</v>
      </c>
      <c r="B91" s="585">
        <v>96</v>
      </c>
      <c r="C91" s="309" t="s">
        <v>13</v>
      </c>
      <c r="D91" s="307">
        <v>1000</v>
      </c>
      <c r="E91" s="335" t="s">
        <v>130</v>
      </c>
      <c r="F91" s="335" t="s">
        <v>15</v>
      </c>
      <c r="G91" s="309">
        <v>1000</v>
      </c>
      <c r="H91" s="335" t="s">
        <v>403</v>
      </c>
      <c r="I91" s="341">
        <v>0.13310185185185186</v>
      </c>
      <c r="J91" s="361">
        <v>3.7037037037037042E-2</v>
      </c>
      <c r="K91" s="428">
        <v>0.1701388888888889</v>
      </c>
    </row>
    <row r="92" spans="1:82" s="16" customFormat="1" ht="13.9" customHeight="1" thickBot="1" x14ac:dyDescent="0.25">
      <c r="A92" s="364" t="s">
        <v>713</v>
      </c>
      <c r="B92" s="585">
        <v>102</v>
      </c>
      <c r="C92" s="309" t="s">
        <v>13</v>
      </c>
      <c r="D92" s="360">
        <v>100</v>
      </c>
      <c r="E92" s="366" t="s">
        <v>251</v>
      </c>
      <c r="F92" s="335"/>
      <c r="G92" s="364"/>
      <c r="H92" s="366"/>
      <c r="I92" s="341">
        <v>3.9351851851851853E-2</v>
      </c>
      <c r="J92" s="369"/>
      <c r="K92" s="428">
        <v>3.9351851851851853E-2</v>
      </c>
    </row>
    <row r="93" spans="1:82" s="21" customFormat="1" ht="13.9" customHeight="1" thickBot="1" x14ac:dyDescent="0.25">
      <c r="A93" s="364" t="s">
        <v>19</v>
      </c>
      <c r="B93" s="585">
        <v>105</v>
      </c>
      <c r="C93" s="309" t="s">
        <v>13</v>
      </c>
      <c r="D93" s="360">
        <v>630</v>
      </c>
      <c r="E93" s="366" t="s">
        <v>269</v>
      </c>
      <c r="F93" s="335" t="s">
        <v>15</v>
      </c>
      <c r="G93" s="364">
        <v>630</v>
      </c>
      <c r="H93" s="366" t="s">
        <v>226</v>
      </c>
      <c r="I93" s="341">
        <v>0.21678424456202233</v>
      </c>
      <c r="J93" s="369">
        <v>2.4250440917107586E-2</v>
      </c>
      <c r="K93" s="428">
        <v>0.24103468547912993</v>
      </c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</row>
    <row r="94" spans="1:82" s="21" customFormat="1" ht="13.9" customHeight="1" x14ac:dyDescent="0.2">
      <c r="A94" s="309" t="s">
        <v>90</v>
      </c>
      <c r="B94" s="585">
        <v>106</v>
      </c>
      <c r="C94" s="309" t="s">
        <v>13</v>
      </c>
      <c r="D94" s="307">
        <v>1000</v>
      </c>
      <c r="E94" s="335" t="s">
        <v>697</v>
      </c>
      <c r="F94" s="309" t="s">
        <v>15</v>
      </c>
      <c r="G94" s="309">
        <v>1000</v>
      </c>
      <c r="H94" s="335" t="s">
        <v>105</v>
      </c>
      <c r="I94" s="341"/>
      <c r="J94" s="361"/>
      <c r="K94" s="428">
        <v>0</v>
      </c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</row>
    <row r="95" spans="1:82" s="16" customFormat="1" ht="14.25" customHeight="1" x14ac:dyDescent="0.2">
      <c r="A95" s="309" t="s">
        <v>19</v>
      </c>
      <c r="B95" s="585">
        <v>113</v>
      </c>
      <c r="C95" s="309" t="s">
        <v>714</v>
      </c>
      <c r="D95" s="307">
        <v>630</v>
      </c>
      <c r="E95" s="335" t="s">
        <v>715</v>
      </c>
      <c r="F95" s="335" t="s">
        <v>716</v>
      </c>
      <c r="G95" s="309">
        <v>630</v>
      </c>
      <c r="H95" s="335" t="s">
        <v>451</v>
      </c>
      <c r="I95" s="341">
        <v>0</v>
      </c>
      <c r="J95" s="361">
        <v>0.17269253380364491</v>
      </c>
      <c r="K95" s="428">
        <v>0.17269253380364491</v>
      </c>
    </row>
    <row r="96" spans="1:82" s="23" customFormat="1" ht="14.25" customHeight="1" thickBot="1" x14ac:dyDescent="0.25">
      <c r="A96" s="309" t="s">
        <v>19</v>
      </c>
      <c r="B96" s="585">
        <v>114</v>
      </c>
      <c r="C96" s="309" t="s">
        <v>714</v>
      </c>
      <c r="D96" s="307">
        <v>630</v>
      </c>
      <c r="E96" s="335"/>
      <c r="F96" s="335" t="s">
        <v>15</v>
      </c>
      <c r="G96" s="309">
        <v>630</v>
      </c>
      <c r="H96" s="335" t="s">
        <v>703</v>
      </c>
      <c r="I96" s="341"/>
      <c r="J96" s="361">
        <v>0.40968547912992365</v>
      </c>
      <c r="K96" s="428">
        <v>0.40968547912992365</v>
      </c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</row>
    <row r="97" spans="1:11" s="16" customFormat="1" ht="13.9" customHeight="1" x14ac:dyDescent="0.2">
      <c r="A97" s="309" t="s">
        <v>95</v>
      </c>
      <c r="B97" s="585">
        <v>115</v>
      </c>
      <c r="C97" s="309" t="s">
        <v>13</v>
      </c>
      <c r="D97" s="307">
        <v>250</v>
      </c>
      <c r="E97" s="335" t="s">
        <v>88</v>
      </c>
      <c r="F97" s="335"/>
      <c r="G97" s="309"/>
      <c r="H97" s="335"/>
      <c r="I97" s="341">
        <v>6.1111111111111109E-2</v>
      </c>
      <c r="J97" s="361"/>
      <c r="K97" s="428">
        <v>6.1111111111111109E-2</v>
      </c>
    </row>
    <row r="98" spans="1:11" s="16" customFormat="1" ht="13.9" customHeight="1" x14ac:dyDescent="0.2">
      <c r="A98" s="337" t="s">
        <v>95</v>
      </c>
      <c r="B98" s="586">
        <v>116</v>
      </c>
      <c r="C98" s="337" t="s">
        <v>426</v>
      </c>
      <c r="D98" s="315">
        <v>160</v>
      </c>
      <c r="E98" s="336"/>
      <c r="F98" s="336"/>
      <c r="G98" s="337"/>
      <c r="H98" s="336"/>
      <c r="I98" s="403">
        <v>0</v>
      </c>
      <c r="J98" s="368"/>
      <c r="K98" s="428">
        <v>0</v>
      </c>
    </row>
    <row r="99" spans="1:11" s="16" customFormat="1" ht="13.9" customHeight="1" x14ac:dyDescent="0.2">
      <c r="A99" s="309" t="s">
        <v>95</v>
      </c>
      <c r="B99" s="585">
        <v>118</v>
      </c>
      <c r="C99" s="309" t="s">
        <v>13</v>
      </c>
      <c r="D99" s="307">
        <v>250</v>
      </c>
      <c r="E99" s="335" t="s">
        <v>436</v>
      </c>
      <c r="F99" s="335"/>
      <c r="G99" s="309"/>
      <c r="H99" s="335"/>
      <c r="I99" s="341">
        <v>0.17037037037037039</v>
      </c>
      <c r="J99" s="361"/>
      <c r="K99" s="428">
        <v>0.17037037037037039</v>
      </c>
    </row>
    <row r="100" spans="1:11" s="16" customFormat="1" ht="13.9" customHeight="1" x14ac:dyDescent="0.2">
      <c r="A100" s="309" t="s">
        <v>95</v>
      </c>
      <c r="B100" s="585">
        <v>119</v>
      </c>
      <c r="C100" s="309" t="s">
        <v>717</v>
      </c>
      <c r="D100" s="307">
        <v>630</v>
      </c>
      <c r="E100" s="335"/>
      <c r="F100" s="335"/>
      <c r="G100" s="309"/>
      <c r="H100" s="335"/>
      <c r="I100" s="341">
        <v>0</v>
      </c>
      <c r="J100" s="361"/>
      <c r="K100" s="428">
        <v>0</v>
      </c>
    </row>
    <row r="101" spans="1:11" s="20" customFormat="1" ht="14.45" customHeight="1" x14ac:dyDescent="0.2">
      <c r="A101" s="309" t="s">
        <v>277</v>
      </c>
      <c r="B101" s="585">
        <v>120</v>
      </c>
      <c r="C101" s="309" t="s">
        <v>220</v>
      </c>
      <c r="D101" s="307">
        <v>630</v>
      </c>
      <c r="E101" s="335" t="s">
        <v>142</v>
      </c>
      <c r="F101" s="335" t="s">
        <v>15</v>
      </c>
      <c r="G101" s="309">
        <v>630</v>
      </c>
      <c r="H101" s="335" t="s">
        <v>142</v>
      </c>
      <c r="I101" s="341">
        <v>0.25315990593768373</v>
      </c>
      <c r="J101" s="361">
        <v>0.18885949441504998</v>
      </c>
      <c r="K101" s="428">
        <v>0.44201940035273368</v>
      </c>
    </row>
    <row r="102" spans="1:11" s="16" customFormat="1" ht="13.9" customHeight="1" x14ac:dyDescent="0.2">
      <c r="A102" s="309" t="s">
        <v>90</v>
      </c>
      <c r="B102" s="585">
        <v>123</v>
      </c>
      <c r="C102" s="309" t="s">
        <v>13</v>
      </c>
      <c r="D102" s="307">
        <v>320</v>
      </c>
      <c r="E102" s="335" t="s">
        <v>416</v>
      </c>
      <c r="F102" s="335" t="s">
        <v>15</v>
      </c>
      <c r="G102" s="309">
        <v>320</v>
      </c>
      <c r="H102" s="335" t="s">
        <v>114</v>
      </c>
      <c r="I102" s="341">
        <v>0.1287615740740741</v>
      </c>
      <c r="J102" s="361">
        <v>0.13310185185185186</v>
      </c>
      <c r="K102" s="428">
        <v>0.26186342592592593</v>
      </c>
    </row>
    <row r="103" spans="1:11" s="16" customFormat="1" ht="13.9" customHeight="1" x14ac:dyDescent="0.2">
      <c r="A103" s="309" t="s">
        <v>95</v>
      </c>
      <c r="B103" s="585">
        <v>124</v>
      </c>
      <c r="C103" s="309" t="s">
        <v>13</v>
      </c>
      <c r="D103" s="307">
        <v>250</v>
      </c>
      <c r="E103" s="335" t="s">
        <v>101</v>
      </c>
      <c r="F103" s="335"/>
      <c r="G103" s="335"/>
      <c r="H103" s="335"/>
      <c r="I103" s="341">
        <v>0.3037037037037037</v>
      </c>
      <c r="J103" s="361"/>
      <c r="K103" s="428">
        <v>0.3037037037037037</v>
      </c>
    </row>
    <row r="104" spans="1:11" s="16" customFormat="1" ht="13.9" customHeight="1" x14ac:dyDescent="0.2">
      <c r="A104" s="309" t="s">
        <v>90</v>
      </c>
      <c r="B104" s="585">
        <v>126</v>
      </c>
      <c r="C104" s="309" t="s">
        <v>13</v>
      </c>
      <c r="D104" s="307">
        <v>400</v>
      </c>
      <c r="E104" s="335" t="s">
        <v>404</v>
      </c>
      <c r="F104" s="335" t="s">
        <v>15</v>
      </c>
      <c r="G104" s="309">
        <v>400</v>
      </c>
      <c r="H104" s="335" t="s">
        <v>123</v>
      </c>
      <c r="I104" s="341">
        <v>0.61516203703703698</v>
      </c>
      <c r="J104" s="361">
        <v>0.5028935185185186</v>
      </c>
      <c r="K104" s="428">
        <v>1.1180555555555556</v>
      </c>
    </row>
    <row r="105" spans="1:11" s="16" customFormat="1" ht="13.9" customHeight="1" x14ac:dyDescent="0.2">
      <c r="A105" s="309" t="s">
        <v>90</v>
      </c>
      <c r="B105" s="585">
        <v>127</v>
      </c>
      <c r="C105" s="309" t="s">
        <v>13</v>
      </c>
      <c r="D105" s="307">
        <v>160</v>
      </c>
      <c r="E105" s="335" t="s">
        <v>107</v>
      </c>
      <c r="F105" s="335" t="s">
        <v>15</v>
      </c>
      <c r="G105" s="309">
        <v>160</v>
      </c>
      <c r="H105" s="335" t="s">
        <v>108</v>
      </c>
      <c r="I105" s="341">
        <v>5.6423611111111112E-2</v>
      </c>
      <c r="J105" s="361">
        <v>0.14756944444444445</v>
      </c>
      <c r="K105" s="428">
        <v>0.20399305555555555</v>
      </c>
    </row>
    <row r="106" spans="1:11" s="16" customFormat="1" ht="13.9" customHeight="1" x14ac:dyDescent="0.2">
      <c r="A106" s="309" t="s">
        <v>90</v>
      </c>
      <c r="B106" s="585">
        <v>128</v>
      </c>
      <c r="C106" s="309" t="s">
        <v>13</v>
      </c>
      <c r="D106" s="307">
        <v>630</v>
      </c>
      <c r="E106" s="335" t="s">
        <v>418</v>
      </c>
      <c r="F106" s="335" t="s">
        <v>15</v>
      </c>
      <c r="G106" s="309">
        <v>630</v>
      </c>
      <c r="H106" s="335" t="s">
        <v>436</v>
      </c>
      <c r="I106" s="341">
        <v>0.15983245149911815</v>
      </c>
      <c r="J106" s="361">
        <v>0.1664462081128748</v>
      </c>
      <c r="K106" s="428">
        <v>0.32627865961199298</v>
      </c>
    </row>
    <row r="107" spans="1:11" s="16" customFormat="1" ht="14.45" customHeight="1" x14ac:dyDescent="0.2">
      <c r="A107" s="309" t="s">
        <v>90</v>
      </c>
      <c r="B107" s="585">
        <v>129</v>
      </c>
      <c r="C107" s="309" t="s">
        <v>13</v>
      </c>
      <c r="D107" s="307">
        <v>160</v>
      </c>
      <c r="E107" s="335" t="s">
        <v>120</v>
      </c>
      <c r="F107" s="335" t="s">
        <v>15</v>
      </c>
      <c r="G107" s="309">
        <v>160</v>
      </c>
      <c r="H107" s="335" t="s">
        <v>405</v>
      </c>
      <c r="I107" s="341">
        <v>0.13020833333333334</v>
      </c>
      <c r="J107" s="361">
        <v>0.19386574074074076</v>
      </c>
      <c r="K107" s="428">
        <f>I107+J107</f>
        <v>0.32407407407407407</v>
      </c>
    </row>
    <row r="108" spans="1:11" s="16" customFormat="1" ht="13.9" customHeight="1" x14ac:dyDescent="0.2">
      <c r="A108" s="364" t="s">
        <v>90</v>
      </c>
      <c r="B108" s="585">
        <v>130</v>
      </c>
      <c r="C108" s="309" t="s">
        <v>13</v>
      </c>
      <c r="D108" s="307">
        <v>400</v>
      </c>
      <c r="E108" s="335" t="s">
        <v>208</v>
      </c>
      <c r="F108" s="335" t="s">
        <v>15</v>
      </c>
      <c r="G108" s="309">
        <v>400</v>
      </c>
      <c r="H108" s="335" t="s">
        <v>226</v>
      </c>
      <c r="I108" s="341">
        <v>0.22511574074074076</v>
      </c>
      <c r="J108" s="361">
        <v>0.34085648148148151</v>
      </c>
      <c r="K108" s="428">
        <f t="shared" ref="K108:K123" si="0">I108+J108</f>
        <v>0.56597222222222232</v>
      </c>
    </row>
    <row r="109" spans="1:11" s="16" customFormat="1" ht="13.9" customHeight="1" x14ac:dyDescent="0.2">
      <c r="A109" s="364" t="s">
        <v>90</v>
      </c>
      <c r="B109" s="585">
        <v>131</v>
      </c>
      <c r="C109" s="309" t="s">
        <v>13</v>
      </c>
      <c r="D109" s="307">
        <v>160</v>
      </c>
      <c r="E109" s="335" t="s">
        <v>88</v>
      </c>
      <c r="F109" s="335"/>
      <c r="G109" s="309"/>
      <c r="H109" s="335"/>
      <c r="I109" s="341">
        <v>0.12008101851851852</v>
      </c>
      <c r="J109" s="361"/>
      <c r="K109" s="428">
        <f t="shared" si="0"/>
        <v>0.12008101851851852</v>
      </c>
    </row>
    <row r="110" spans="1:11" s="16" customFormat="1" ht="13.9" customHeight="1" x14ac:dyDescent="0.2">
      <c r="A110" s="364" t="s">
        <v>95</v>
      </c>
      <c r="B110" s="585">
        <v>132</v>
      </c>
      <c r="C110" s="309" t="s">
        <v>13</v>
      </c>
      <c r="D110" s="307">
        <v>400</v>
      </c>
      <c r="E110" s="335" t="s">
        <v>245</v>
      </c>
      <c r="F110" s="335"/>
      <c r="G110" s="335"/>
      <c r="H110" s="335"/>
      <c r="I110" s="341">
        <v>0.58275462962962965</v>
      </c>
      <c r="J110" s="361"/>
      <c r="K110" s="428">
        <f t="shared" si="0"/>
        <v>0.58275462962962965</v>
      </c>
    </row>
    <row r="111" spans="1:11" s="16" customFormat="1" ht="13.9" customHeight="1" x14ac:dyDescent="0.2">
      <c r="A111" s="364" t="s">
        <v>90</v>
      </c>
      <c r="B111" s="585">
        <v>133</v>
      </c>
      <c r="C111" s="309" t="s">
        <v>13</v>
      </c>
      <c r="D111" s="307">
        <v>630</v>
      </c>
      <c r="E111" s="335" t="s">
        <v>444</v>
      </c>
      <c r="F111" s="335" t="s">
        <v>15</v>
      </c>
      <c r="G111" s="309">
        <v>630</v>
      </c>
      <c r="H111" s="335" t="s">
        <v>234</v>
      </c>
      <c r="I111" s="341">
        <v>0.4556143445032334</v>
      </c>
      <c r="J111" s="361">
        <v>0.3306878306878307</v>
      </c>
      <c r="K111" s="428">
        <f t="shared" si="0"/>
        <v>0.78630217519106416</v>
      </c>
    </row>
    <row r="112" spans="1:11" s="16" customFormat="1" ht="13.9" customHeight="1" x14ac:dyDescent="0.2">
      <c r="A112" s="364" t="s">
        <v>95</v>
      </c>
      <c r="B112" s="585">
        <v>134</v>
      </c>
      <c r="C112" s="309" t="s">
        <v>13</v>
      </c>
      <c r="D112" s="307">
        <v>160</v>
      </c>
      <c r="E112" s="335" t="s">
        <v>718</v>
      </c>
      <c r="F112" s="335"/>
      <c r="G112" s="309"/>
      <c r="H112" s="335"/>
      <c r="I112" s="341">
        <v>0.45717592592592593</v>
      </c>
      <c r="J112" s="361"/>
      <c r="K112" s="428">
        <f t="shared" si="0"/>
        <v>0.45717592592592593</v>
      </c>
    </row>
    <row r="113" spans="1:12" s="16" customFormat="1" ht="13.9" customHeight="1" x14ac:dyDescent="0.2">
      <c r="A113" s="364" t="s">
        <v>95</v>
      </c>
      <c r="B113" s="585">
        <v>135</v>
      </c>
      <c r="C113" s="309" t="s">
        <v>13</v>
      </c>
      <c r="D113" s="307">
        <v>630</v>
      </c>
      <c r="E113" s="335"/>
      <c r="F113" s="335"/>
      <c r="G113" s="335"/>
      <c r="H113" s="335"/>
      <c r="I113" s="341">
        <v>0.10692239858906527</v>
      </c>
      <c r="J113" s="361"/>
      <c r="K113" s="428">
        <f t="shared" si="0"/>
        <v>0.10692239858906527</v>
      </c>
    </row>
    <row r="114" spans="1:12" s="16" customFormat="1" ht="13.9" customHeight="1" x14ac:dyDescent="0.2">
      <c r="A114" s="364" t="s">
        <v>95</v>
      </c>
      <c r="B114" s="585">
        <v>136</v>
      </c>
      <c r="C114" s="309" t="s">
        <v>13</v>
      </c>
      <c r="D114" s="307">
        <v>250</v>
      </c>
      <c r="E114" s="335" t="s">
        <v>246</v>
      </c>
      <c r="F114" s="335"/>
      <c r="G114" s="335"/>
      <c r="H114" s="335"/>
      <c r="I114" s="341">
        <v>0.14814814814814817</v>
      </c>
      <c r="J114" s="361"/>
      <c r="K114" s="428">
        <f t="shared" si="0"/>
        <v>0.14814814814814817</v>
      </c>
    </row>
    <row r="115" spans="1:12" s="16" customFormat="1" ht="13.9" customHeight="1" x14ac:dyDescent="0.2">
      <c r="A115" s="364" t="s">
        <v>95</v>
      </c>
      <c r="B115" s="585">
        <v>137</v>
      </c>
      <c r="C115" s="309" t="s">
        <v>13</v>
      </c>
      <c r="D115" s="307">
        <v>400</v>
      </c>
      <c r="E115" s="335" t="s">
        <v>194</v>
      </c>
      <c r="F115" s="335" t="s">
        <v>15</v>
      </c>
      <c r="G115" s="309">
        <v>400</v>
      </c>
      <c r="H115" s="335" t="s">
        <v>202</v>
      </c>
      <c r="I115" s="341">
        <v>0.13773148148148148</v>
      </c>
      <c r="J115" s="361">
        <v>5.5555555555555559E-2</v>
      </c>
      <c r="K115" s="428">
        <f t="shared" si="0"/>
        <v>0.19328703703703703</v>
      </c>
    </row>
    <row r="116" spans="1:12" ht="13.9" customHeight="1" x14ac:dyDescent="0.2">
      <c r="A116" s="364" t="s">
        <v>95</v>
      </c>
      <c r="B116" s="585">
        <v>138</v>
      </c>
      <c r="C116" s="309" t="s">
        <v>13</v>
      </c>
      <c r="D116" s="307">
        <v>250</v>
      </c>
      <c r="E116" s="335" t="s">
        <v>449</v>
      </c>
      <c r="F116" s="335"/>
      <c r="G116" s="335"/>
      <c r="H116" s="335"/>
      <c r="I116" s="341">
        <v>0.57037037037037042</v>
      </c>
      <c r="J116" s="361"/>
      <c r="K116" s="428">
        <f t="shared" si="0"/>
        <v>0.57037037037037042</v>
      </c>
      <c r="L116" s="16"/>
    </row>
    <row r="117" spans="1:12" s="16" customFormat="1" ht="13.5" customHeight="1" x14ac:dyDescent="0.2">
      <c r="A117" s="364" t="s">
        <v>95</v>
      </c>
      <c r="B117" s="585">
        <v>139</v>
      </c>
      <c r="C117" s="309" t="s">
        <v>13</v>
      </c>
      <c r="D117" s="307">
        <v>630</v>
      </c>
      <c r="E117" s="335" t="s">
        <v>121</v>
      </c>
      <c r="F117" s="335" t="s">
        <v>15</v>
      </c>
      <c r="G117" s="309">
        <v>630</v>
      </c>
      <c r="H117" s="335" t="s">
        <v>695</v>
      </c>
      <c r="I117" s="341">
        <v>0.12602880658436214</v>
      </c>
      <c r="J117" s="361">
        <v>0.15285126396237506</v>
      </c>
      <c r="K117" s="428">
        <f t="shared" si="0"/>
        <v>0.27888007054673719</v>
      </c>
    </row>
    <row r="118" spans="1:12" s="16" customFormat="1" ht="13.9" customHeight="1" x14ac:dyDescent="0.2">
      <c r="A118" s="309" t="s">
        <v>90</v>
      </c>
      <c r="B118" s="585">
        <v>141</v>
      </c>
      <c r="C118" s="309" t="s">
        <v>13</v>
      </c>
      <c r="D118" s="307">
        <v>630</v>
      </c>
      <c r="E118" s="335" t="s">
        <v>719</v>
      </c>
      <c r="F118" s="335" t="s">
        <v>15</v>
      </c>
      <c r="G118" s="309">
        <v>630</v>
      </c>
      <c r="H118" s="335" t="s">
        <v>720</v>
      </c>
      <c r="I118" s="341">
        <v>0.24764844209288653</v>
      </c>
      <c r="J118" s="361">
        <v>0.3306878306878307</v>
      </c>
      <c r="K118" s="428">
        <f t="shared" si="0"/>
        <v>0.5783362727807172</v>
      </c>
    </row>
    <row r="119" spans="1:12" s="16" customFormat="1" ht="13.9" customHeight="1" x14ac:dyDescent="0.2">
      <c r="A119" s="309" t="s">
        <v>231</v>
      </c>
      <c r="B119" s="585">
        <v>142</v>
      </c>
      <c r="C119" s="309" t="s">
        <v>13</v>
      </c>
      <c r="D119" s="307">
        <v>400</v>
      </c>
      <c r="E119" s="335" t="s">
        <v>196</v>
      </c>
      <c r="F119" s="335" t="s">
        <v>15</v>
      </c>
      <c r="G119" s="309">
        <v>400</v>
      </c>
      <c r="H119" s="335" t="s">
        <v>697</v>
      </c>
      <c r="I119" s="341">
        <v>5.2083333333333336E-2</v>
      </c>
      <c r="J119" s="361">
        <v>0.54166666666666674</v>
      </c>
      <c r="K119" s="428">
        <f t="shared" si="0"/>
        <v>0.59375000000000011</v>
      </c>
    </row>
    <row r="120" spans="1:12" s="16" customFormat="1" ht="13.9" customHeight="1" x14ac:dyDescent="0.2">
      <c r="A120" s="309" t="s">
        <v>95</v>
      </c>
      <c r="B120" s="585">
        <v>143</v>
      </c>
      <c r="C120" s="309" t="s">
        <v>13</v>
      </c>
      <c r="D120" s="307">
        <v>160</v>
      </c>
      <c r="E120" s="335" t="s">
        <v>122</v>
      </c>
      <c r="F120" s="335"/>
      <c r="G120" s="335"/>
      <c r="H120" s="335"/>
      <c r="I120" s="341">
        <v>0.81018518518518512</v>
      </c>
      <c r="J120" s="361"/>
      <c r="K120" s="428">
        <f t="shared" si="0"/>
        <v>0.81018518518518512</v>
      </c>
    </row>
    <row r="121" spans="1:12" s="16" customFormat="1" ht="13.9" customHeight="1" x14ac:dyDescent="0.2">
      <c r="A121" s="309" t="s">
        <v>95</v>
      </c>
      <c r="B121" s="585">
        <v>144</v>
      </c>
      <c r="C121" s="309" t="s">
        <v>13</v>
      </c>
      <c r="D121" s="307">
        <v>400</v>
      </c>
      <c r="E121" s="335" t="s">
        <v>87</v>
      </c>
      <c r="F121" s="335"/>
      <c r="G121" s="335"/>
      <c r="H121" s="335"/>
      <c r="I121" s="341">
        <v>0.35358796296296297</v>
      </c>
      <c r="J121" s="361"/>
      <c r="K121" s="428">
        <f t="shared" si="0"/>
        <v>0.35358796296296297</v>
      </c>
    </row>
    <row r="122" spans="1:12" s="16" customFormat="1" ht="13.9" customHeight="1" x14ac:dyDescent="0.2">
      <c r="A122" s="309" t="s">
        <v>95</v>
      </c>
      <c r="B122" s="585">
        <v>145</v>
      </c>
      <c r="C122" s="309" t="s">
        <v>13</v>
      </c>
      <c r="D122" s="307">
        <v>400</v>
      </c>
      <c r="E122" s="335" t="s">
        <v>103</v>
      </c>
      <c r="F122" s="309"/>
      <c r="G122" s="309"/>
      <c r="H122" s="335"/>
      <c r="I122" s="341">
        <v>0.39930555555555552</v>
      </c>
      <c r="J122" s="361"/>
      <c r="K122" s="428">
        <f t="shared" si="0"/>
        <v>0.39930555555555552</v>
      </c>
    </row>
    <row r="123" spans="1:12" s="16" customFormat="1" ht="13.9" customHeight="1" x14ac:dyDescent="0.2">
      <c r="A123" s="309" t="s">
        <v>90</v>
      </c>
      <c r="B123" s="585">
        <v>146</v>
      </c>
      <c r="C123" s="309" t="s">
        <v>13</v>
      </c>
      <c r="D123" s="307">
        <v>160</v>
      </c>
      <c r="E123" s="335" t="s">
        <v>409</v>
      </c>
      <c r="F123" s="335" t="s">
        <v>182</v>
      </c>
      <c r="G123" s="309">
        <v>160</v>
      </c>
      <c r="H123" s="335" t="s">
        <v>409</v>
      </c>
      <c r="I123" s="341">
        <v>9.4039351851851874E-2</v>
      </c>
      <c r="J123" s="361">
        <v>7.0891203703703706E-2</v>
      </c>
      <c r="K123" s="428">
        <f t="shared" si="0"/>
        <v>0.16493055555555558</v>
      </c>
    </row>
    <row r="124" spans="1:12" s="16" customFormat="1" x14ac:dyDescent="0.2">
      <c r="A124" s="309" t="s">
        <v>90</v>
      </c>
      <c r="B124" s="585">
        <v>147</v>
      </c>
      <c r="C124" s="309" t="s">
        <v>13</v>
      </c>
      <c r="D124" s="307">
        <v>400</v>
      </c>
      <c r="E124" s="335" t="s">
        <v>92</v>
      </c>
      <c r="F124" s="335" t="s">
        <v>15</v>
      </c>
      <c r="G124" s="309">
        <v>400</v>
      </c>
      <c r="H124" s="335" t="s">
        <v>184</v>
      </c>
      <c r="I124" s="341">
        <v>0.19675925925925927</v>
      </c>
      <c r="J124" s="361">
        <v>5.4976851851851853E-2</v>
      </c>
      <c r="K124" s="428">
        <v>0.2517361111111111</v>
      </c>
    </row>
    <row r="125" spans="1:12" s="16" customFormat="1" ht="13.9" customHeight="1" x14ac:dyDescent="0.2">
      <c r="A125" s="309" t="s">
        <v>90</v>
      </c>
      <c r="B125" s="585">
        <v>148</v>
      </c>
      <c r="C125" s="309" t="s">
        <v>13</v>
      </c>
      <c r="D125" s="307">
        <v>400</v>
      </c>
      <c r="E125" s="335" t="s">
        <v>127</v>
      </c>
      <c r="F125" s="335" t="s">
        <v>15</v>
      </c>
      <c r="G125" s="309">
        <v>320</v>
      </c>
      <c r="H125" s="335" t="s">
        <v>208</v>
      </c>
      <c r="I125" s="341">
        <v>9.0856481481481483E-2</v>
      </c>
      <c r="J125" s="361">
        <v>0.59027777777777779</v>
      </c>
      <c r="K125" s="428">
        <v>0.6811342592592593</v>
      </c>
    </row>
    <row r="126" spans="1:12" s="16" customFormat="1" ht="13.9" customHeight="1" x14ac:dyDescent="0.2">
      <c r="A126" s="309" t="s">
        <v>90</v>
      </c>
      <c r="B126" s="585">
        <v>150</v>
      </c>
      <c r="C126" s="309" t="s">
        <v>13</v>
      </c>
      <c r="D126" s="307">
        <v>630</v>
      </c>
      <c r="E126" s="335" t="s">
        <v>127</v>
      </c>
      <c r="F126" s="335" t="s">
        <v>15</v>
      </c>
      <c r="G126" s="309">
        <v>630</v>
      </c>
      <c r="H126" s="335" t="s">
        <v>121</v>
      </c>
      <c r="I126" s="341">
        <v>0.3553057025279247</v>
      </c>
      <c r="J126" s="361">
        <v>0.4118900646678425</v>
      </c>
      <c r="K126" s="428">
        <v>0.76719576719576721</v>
      </c>
    </row>
    <row r="127" spans="1:12" s="16" customFormat="1" ht="13.9" customHeight="1" x14ac:dyDescent="0.2">
      <c r="A127" s="309" t="s">
        <v>90</v>
      </c>
      <c r="B127" s="585">
        <v>151</v>
      </c>
      <c r="C127" s="309" t="s">
        <v>13</v>
      </c>
      <c r="D127" s="307">
        <v>160</v>
      </c>
      <c r="E127" s="335" t="s">
        <v>111</v>
      </c>
      <c r="F127" s="335"/>
      <c r="G127" s="309"/>
      <c r="H127" s="335"/>
      <c r="I127" s="341">
        <v>0.2734375</v>
      </c>
      <c r="J127" s="361"/>
      <c r="K127" s="428">
        <v>0.2734375</v>
      </c>
    </row>
    <row r="128" spans="1:12" s="16" customFormat="1" ht="13.9" customHeight="1" x14ac:dyDescent="0.2">
      <c r="A128" s="309" t="s">
        <v>90</v>
      </c>
      <c r="B128" s="585">
        <v>152</v>
      </c>
      <c r="C128" s="309" t="s">
        <v>13</v>
      </c>
      <c r="D128" s="307">
        <v>630</v>
      </c>
      <c r="E128" s="335" t="s">
        <v>721</v>
      </c>
      <c r="F128" s="335" t="s">
        <v>15</v>
      </c>
      <c r="G128" s="309">
        <v>630</v>
      </c>
      <c r="H128" s="335" t="s">
        <v>724</v>
      </c>
      <c r="I128" s="341">
        <v>0.26565255731922399</v>
      </c>
      <c r="J128" s="361">
        <v>0.28696355085243974</v>
      </c>
      <c r="K128" s="428">
        <f>I128+J128</f>
        <v>0.55261610817166373</v>
      </c>
    </row>
    <row r="129" spans="1:12" s="16" customFormat="1" ht="13.9" customHeight="1" x14ac:dyDescent="0.2">
      <c r="A129" s="309" t="s">
        <v>95</v>
      </c>
      <c r="B129" s="585">
        <v>153</v>
      </c>
      <c r="C129" s="309" t="s">
        <v>13</v>
      </c>
      <c r="D129" s="307">
        <v>160</v>
      </c>
      <c r="E129" s="335" t="s">
        <v>720</v>
      </c>
      <c r="F129" s="335"/>
      <c r="G129" s="309"/>
      <c r="H129" s="335"/>
      <c r="I129" s="341">
        <v>0.60474537037037035</v>
      </c>
      <c r="J129" s="361"/>
      <c r="K129" s="428">
        <f t="shared" ref="K129:K169" si="1">I129+J129</f>
        <v>0.60474537037037035</v>
      </c>
    </row>
    <row r="130" spans="1:12" s="16" customFormat="1" ht="13.9" customHeight="1" x14ac:dyDescent="0.2">
      <c r="A130" s="309" t="s">
        <v>95</v>
      </c>
      <c r="B130" s="585">
        <v>154</v>
      </c>
      <c r="C130" s="309" t="s">
        <v>13</v>
      </c>
      <c r="D130" s="307">
        <v>250</v>
      </c>
      <c r="E130" s="335" t="s">
        <v>124</v>
      </c>
      <c r="F130" s="309"/>
      <c r="G130" s="309"/>
      <c r="H130" s="335"/>
      <c r="I130" s="341">
        <v>0.41574074074074074</v>
      </c>
      <c r="J130" s="361"/>
      <c r="K130" s="428">
        <f t="shared" si="1"/>
        <v>0.41574074074074074</v>
      </c>
    </row>
    <row r="131" spans="1:12" s="16" customFormat="1" ht="14.45" customHeight="1" x14ac:dyDescent="0.2">
      <c r="A131" s="309" t="s">
        <v>90</v>
      </c>
      <c r="B131" s="585">
        <v>155</v>
      </c>
      <c r="C131" s="309" t="s">
        <v>13</v>
      </c>
      <c r="D131" s="307">
        <v>250</v>
      </c>
      <c r="E131" s="335" t="s">
        <v>101</v>
      </c>
      <c r="F131" s="335" t="s">
        <v>15</v>
      </c>
      <c r="G131" s="309">
        <v>250</v>
      </c>
      <c r="H131" s="335" t="s">
        <v>681</v>
      </c>
      <c r="I131" s="341">
        <v>8.1481481481481488E-2</v>
      </c>
      <c r="J131" s="361">
        <v>0.2990740740740741</v>
      </c>
      <c r="K131" s="428">
        <f t="shared" si="1"/>
        <v>0.38055555555555559</v>
      </c>
    </row>
    <row r="132" spans="1:12" ht="13.9" customHeight="1" x14ac:dyDescent="0.2">
      <c r="A132" s="309" t="s">
        <v>90</v>
      </c>
      <c r="B132" s="585">
        <v>157</v>
      </c>
      <c r="C132" s="309" t="s">
        <v>13</v>
      </c>
      <c r="D132" s="307">
        <v>400</v>
      </c>
      <c r="E132" s="335" t="s">
        <v>691</v>
      </c>
      <c r="F132" s="335" t="s">
        <v>15</v>
      </c>
      <c r="G132" s="309">
        <v>400</v>
      </c>
      <c r="H132" s="335" t="s">
        <v>104</v>
      </c>
      <c r="I132" s="341">
        <v>0.30497685185185186</v>
      </c>
      <c r="J132" s="361">
        <v>0.23148148148148151</v>
      </c>
      <c r="K132" s="428">
        <f t="shared" si="1"/>
        <v>0.53645833333333337</v>
      </c>
      <c r="L132" s="16"/>
    </row>
    <row r="133" spans="1:12" s="16" customFormat="1" ht="13.9" customHeight="1" x14ac:dyDescent="0.2">
      <c r="A133" s="309" t="s">
        <v>95</v>
      </c>
      <c r="B133" s="585">
        <v>159</v>
      </c>
      <c r="C133" s="309" t="s">
        <v>13</v>
      </c>
      <c r="D133" s="307">
        <v>160</v>
      </c>
      <c r="E133" s="335" t="s">
        <v>140</v>
      </c>
      <c r="F133" s="335"/>
      <c r="G133" s="335"/>
      <c r="H133" s="335"/>
      <c r="I133" s="341">
        <v>0.16637731481481483</v>
      </c>
      <c r="J133" s="361"/>
      <c r="K133" s="428">
        <f t="shared" si="1"/>
        <v>0.16637731481481483</v>
      </c>
    </row>
    <row r="134" spans="1:12" s="16" customFormat="1" ht="14.45" customHeight="1" x14ac:dyDescent="0.2">
      <c r="A134" s="364" t="s">
        <v>90</v>
      </c>
      <c r="B134" s="585">
        <v>161</v>
      </c>
      <c r="C134" s="309" t="s">
        <v>33</v>
      </c>
      <c r="D134" s="360">
        <v>250</v>
      </c>
      <c r="E134" s="366" t="s">
        <v>722</v>
      </c>
      <c r="F134" s="335" t="s">
        <v>15</v>
      </c>
      <c r="G134" s="364">
        <v>250</v>
      </c>
      <c r="H134" s="366" t="s">
        <v>178</v>
      </c>
      <c r="I134" s="341">
        <v>0.31759259259259259</v>
      </c>
      <c r="J134" s="361">
        <v>0.17500000000000002</v>
      </c>
      <c r="K134" s="428">
        <f t="shared" si="1"/>
        <v>0.49259259259259258</v>
      </c>
    </row>
    <row r="135" spans="1:12" s="16" customFormat="1" ht="13.9" customHeight="1" x14ac:dyDescent="0.2">
      <c r="A135" s="309" t="s">
        <v>95</v>
      </c>
      <c r="B135" s="585">
        <v>162</v>
      </c>
      <c r="C135" s="309" t="s">
        <v>13</v>
      </c>
      <c r="D135" s="307">
        <v>160</v>
      </c>
      <c r="E135" s="335" t="s">
        <v>683</v>
      </c>
      <c r="F135" s="335"/>
      <c r="G135" s="335"/>
      <c r="H135" s="335"/>
      <c r="I135" s="341">
        <v>0.2560763888888889</v>
      </c>
      <c r="J135" s="361"/>
      <c r="K135" s="428">
        <f t="shared" si="1"/>
        <v>0.2560763888888889</v>
      </c>
    </row>
    <row r="136" spans="1:12" s="16" customFormat="1" ht="13.9" customHeight="1" x14ac:dyDescent="0.2">
      <c r="A136" s="364" t="s">
        <v>95</v>
      </c>
      <c r="B136" s="585">
        <v>163</v>
      </c>
      <c r="C136" s="309" t="s">
        <v>13</v>
      </c>
      <c r="D136" s="360">
        <v>160</v>
      </c>
      <c r="E136" s="366" t="s">
        <v>200</v>
      </c>
      <c r="F136" s="335"/>
      <c r="G136" s="366"/>
      <c r="H136" s="366"/>
      <c r="I136" s="341">
        <v>0.51793981481481488</v>
      </c>
      <c r="J136" s="369"/>
      <c r="K136" s="428">
        <f t="shared" si="1"/>
        <v>0.51793981481481488</v>
      </c>
    </row>
    <row r="137" spans="1:12" s="16" customFormat="1" ht="13.9" customHeight="1" x14ac:dyDescent="0.2">
      <c r="A137" s="364" t="s">
        <v>90</v>
      </c>
      <c r="B137" s="585">
        <v>164</v>
      </c>
      <c r="C137" s="309" t="s">
        <v>252</v>
      </c>
      <c r="D137" s="360">
        <v>160</v>
      </c>
      <c r="E137" s="366" t="s">
        <v>723</v>
      </c>
      <c r="F137" s="335" t="s">
        <v>267</v>
      </c>
      <c r="G137" s="364">
        <v>160</v>
      </c>
      <c r="H137" s="366" t="s">
        <v>725</v>
      </c>
      <c r="I137" s="376">
        <v>0.61921296296296291</v>
      </c>
      <c r="J137" s="369">
        <v>0.20833333333333334</v>
      </c>
      <c r="K137" s="428">
        <f t="shared" si="1"/>
        <v>0.82754629629629628</v>
      </c>
    </row>
    <row r="138" spans="1:12" s="16" customFormat="1" ht="13.9" customHeight="1" x14ac:dyDescent="0.2">
      <c r="A138" s="309" t="s">
        <v>95</v>
      </c>
      <c r="B138" s="585">
        <v>165</v>
      </c>
      <c r="C138" s="309" t="s">
        <v>13</v>
      </c>
      <c r="D138" s="307">
        <v>250</v>
      </c>
      <c r="E138" s="335" t="s">
        <v>264</v>
      </c>
      <c r="F138" s="309"/>
      <c r="G138" s="335"/>
      <c r="H138" s="417"/>
      <c r="I138" s="341">
        <v>0.42592592592592599</v>
      </c>
      <c r="J138" s="361"/>
      <c r="K138" s="428">
        <f t="shared" si="1"/>
        <v>0.42592592592592599</v>
      </c>
    </row>
    <row r="139" spans="1:12" s="16" customFormat="1" x14ac:dyDescent="0.2">
      <c r="A139" s="309" t="s">
        <v>95</v>
      </c>
      <c r="B139" s="585">
        <v>166</v>
      </c>
      <c r="C139" s="309" t="s">
        <v>13</v>
      </c>
      <c r="D139" s="307">
        <v>400</v>
      </c>
      <c r="E139" s="335" t="s">
        <v>119</v>
      </c>
      <c r="F139" s="335"/>
      <c r="G139" s="335"/>
      <c r="H139" s="335"/>
      <c r="I139" s="341">
        <v>0.52488425925925919</v>
      </c>
      <c r="J139" s="361"/>
      <c r="K139" s="428">
        <f t="shared" si="1"/>
        <v>0.52488425925925919</v>
      </c>
    </row>
    <row r="140" spans="1:12" s="16" customFormat="1" ht="14.45" customHeight="1" x14ac:dyDescent="0.2">
      <c r="A140" s="364" t="s">
        <v>90</v>
      </c>
      <c r="B140" s="585">
        <v>167</v>
      </c>
      <c r="C140" s="309" t="s">
        <v>13</v>
      </c>
      <c r="D140" s="360">
        <v>400</v>
      </c>
      <c r="E140" s="366" t="s">
        <v>140</v>
      </c>
      <c r="F140" s="335"/>
      <c r="G140" s="366"/>
      <c r="H140" s="366"/>
      <c r="I140" s="376">
        <v>0.27430555555555558</v>
      </c>
      <c r="J140" s="369"/>
      <c r="K140" s="428">
        <f>I140+J140</f>
        <v>0.27430555555555558</v>
      </c>
    </row>
    <row r="141" spans="1:12" s="16" customFormat="1" ht="13.9" customHeight="1" x14ac:dyDescent="0.2">
      <c r="A141" s="364" t="s">
        <v>90</v>
      </c>
      <c r="B141" s="585">
        <v>168</v>
      </c>
      <c r="C141" s="309" t="s">
        <v>13</v>
      </c>
      <c r="D141" s="360">
        <v>100</v>
      </c>
      <c r="E141" s="366" t="s">
        <v>428</v>
      </c>
      <c r="F141" s="335" t="s">
        <v>15</v>
      </c>
      <c r="G141" s="364">
        <v>100</v>
      </c>
      <c r="H141" s="366" t="s">
        <v>208</v>
      </c>
      <c r="I141" s="376">
        <v>8.7962962962962951E-2</v>
      </c>
      <c r="J141" s="361">
        <v>0.83796296296296302</v>
      </c>
      <c r="K141" s="428">
        <f t="shared" si="1"/>
        <v>0.92592592592592593</v>
      </c>
    </row>
    <row r="142" spans="1:12" s="16" customFormat="1" ht="13.9" customHeight="1" x14ac:dyDescent="0.2">
      <c r="A142" s="309" t="s">
        <v>95</v>
      </c>
      <c r="B142" s="585">
        <v>169</v>
      </c>
      <c r="C142" s="309" t="s">
        <v>13</v>
      </c>
      <c r="D142" s="307">
        <v>250</v>
      </c>
      <c r="E142" s="335" t="s">
        <v>565</v>
      </c>
      <c r="F142" s="335" t="s">
        <v>15</v>
      </c>
      <c r="G142" s="335">
        <v>100</v>
      </c>
      <c r="H142" s="335" t="s">
        <v>208</v>
      </c>
      <c r="I142" s="341">
        <v>0.61851851851851847</v>
      </c>
      <c r="J142" s="361">
        <v>0.83796296296296302</v>
      </c>
      <c r="K142" s="428">
        <f t="shared" si="1"/>
        <v>1.4564814814814815</v>
      </c>
    </row>
    <row r="143" spans="1:12" s="16" customFormat="1" ht="14.45" customHeight="1" x14ac:dyDescent="0.2">
      <c r="A143" s="309" t="s">
        <v>95</v>
      </c>
      <c r="B143" s="585">
        <v>170</v>
      </c>
      <c r="C143" s="309" t="s">
        <v>13</v>
      </c>
      <c r="D143" s="307">
        <v>250</v>
      </c>
      <c r="E143" s="335" t="s">
        <v>410</v>
      </c>
      <c r="F143" s="335"/>
      <c r="G143" s="335"/>
      <c r="H143" s="335"/>
      <c r="I143" s="341">
        <v>0.58333333333333337</v>
      </c>
      <c r="J143" s="361"/>
      <c r="K143" s="428">
        <f t="shared" si="1"/>
        <v>0.58333333333333337</v>
      </c>
    </row>
    <row r="144" spans="1:12" s="16" customFormat="1" ht="13.9" customHeight="1" x14ac:dyDescent="0.2">
      <c r="A144" s="364" t="s">
        <v>90</v>
      </c>
      <c r="B144" s="585">
        <v>172</v>
      </c>
      <c r="C144" s="309" t="s">
        <v>13</v>
      </c>
      <c r="D144" s="360">
        <v>250</v>
      </c>
      <c r="E144" s="366" t="s">
        <v>87</v>
      </c>
      <c r="F144" s="335" t="s">
        <v>15</v>
      </c>
      <c r="G144" s="364">
        <v>160</v>
      </c>
      <c r="H144" s="366" t="s">
        <v>111</v>
      </c>
      <c r="I144" s="376">
        <v>0.59259259259259267</v>
      </c>
      <c r="J144" s="369">
        <v>0.2748842592592593</v>
      </c>
      <c r="K144" s="428">
        <f>I144+J144</f>
        <v>0.86747685185185197</v>
      </c>
    </row>
    <row r="145" spans="1:11" s="16" customFormat="1" ht="13.9" customHeight="1" x14ac:dyDescent="0.2">
      <c r="A145" s="309" t="s">
        <v>90</v>
      </c>
      <c r="B145" s="585">
        <v>173</v>
      </c>
      <c r="C145" s="309" t="s">
        <v>13</v>
      </c>
      <c r="D145" s="307">
        <v>400</v>
      </c>
      <c r="E145" s="335" t="s">
        <v>101</v>
      </c>
      <c r="F145" s="335" t="s">
        <v>15</v>
      </c>
      <c r="G145" s="309">
        <v>400</v>
      </c>
      <c r="H145" s="335" t="s">
        <v>124</v>
      </c>
      <c r="I145" s="341">
        <v>0.78587962962962976</v>
      </c>
      <c r="J145" s="361">
        <v>0.36111111111111116</v>
      </c>
      <c r="K145" s="428">
        <f t="shared" si="1"/>
        <v>1.1469907407407409</v>
      </c>
    </row>
    <row r="146" spans="1:11" s="16" customFormat="1" ht="13.9" customHeight="1" x14ac:dyDescent="0.2">
      <c r="A146" s="309" t="s">
        <v>90</v>
      </c>
      <c r="B146" s="585">
        <v>173</v>
      </c>
      <c r="C146" s="341" t="s">
        <v>181</v>
      </c>
      <c r="D146" s="311">
        <v>400</v>
      </c>
      <c r="E146" s="335" t="s">
        <v>143</v>
      </c>
      <c r="F146" s="335"/>
      <c r="G146" s="309"/>
      <c r="H146" s="335"/>
      <c r="I146" s="341">
        <v>0.46412037037037041</v>
      </c>
      <c r="J146" s="361"/>
      <c r="K146" s="428">
        <f t="shared" si="1"/>
        <v>0.46412037037037041</v>
      </c>
    </row>
    <row r="147" spans="1:11" s="16" customFormat="1" ht="13.9" customHeight="1" x14ac:dyDescent="0.2">
      <c r="A147" s="309" t="s">
        <v>95</v>
      </c>
      <c r="B147" s="585">
        <v>175</v>
      </c>
      <c r="C147" s="309" t="s">
        <v>13</v>
      </c>
      <c r="D147" s="307">
        <v>100</v>
      </c>
      <c r="E147" s="335" t="s">
        <v>280</v>
      </c>
      <c r="F147" s="335"/>
      <c r="G147" s="335"/>
      <c r="H147" s="335"/>
      <c r="I147" s="341">
        <v>0.3518518518518518</v>
      </c>
      <c r="J147" s="361"/>
      <c r="K147" s="428">
        <f t="shared" si="1"/>
        <v>0.3518518518518518</v>
      </c>
    </row>
    <row r="148" spans="1:11" s="16" customFormat="1" ht="13.9" customHeight="1" x14ac:dyDescent="0.2">
      <c r="A148" s="309" t="s">
        <v>95</v>
      </c>
      <c r="B148" s="585">
        <v>176</v>
      </c>
      <c r="C148" s="309" t="s">
        <v>13</v>
      </c>
      <c r="D148" s="307">
        <v>250</v>
      </c>
      <c r="E148" s="335" t="s">
        <v>103</v>
      </c>
      <c r="F148" s="335"/>
      <c r="G148" s="335"/>
      <c r="H148" s="335"/>
      <c r="I148" s="341">
        <v>0.3842592592592593</v>
      </c>
      <c r="J148" s="361"/>
      <c r="K148" s="428">
        <f t="shared" si="1"/>
        <v>0.3842592592592593</v>
      </c>
    </row>
    <row r="149" spans="1:11" s="16" customFormat="1" ht="13.9" customHeight="1" x14ac:dyDescent="0.2">
      <c r="A149" s="364" t="s">
        <v>95</v>
      </c>
      <c r="B149" s="585">
        <v>177</v>
      </c>
      <c r="C149" s="309" t="s">
        <v>13</v>
      </c>
      <c r="D149" s="360">
        <v>250</v>
      </c>
      <c r="E149" s="366" t="s">
        <v>739</v>
      </c>
      <c r="F149" s="335"/>
      <c r="G149" s="366"/>
      <c r="H149" s="366"/>
      <c r="I149" s="341">
        <v>0.38333333333333336</v>
      </c>
      <c r="J149" s="369"/>
      <c r="K149" s="428">
        <f t="shared" si="1"/>
        <v>0.38333333333333336</v>
      </c>
    </row>
    <row r="150" spans="1:11" s="16" customFormat="1" ht="13.9" customHeight="1" x14ac:dyDescent="0.2">
      <c r="A150" s="364" t="s">
        <v>90</v>
      </c>
      <c r="B150" s="585">
        <v>178</v>
      </c>
      <c r="C150" s="309" t="s">
        <v>146</v>
      </c>
      <c r="D150" s="360">
        <v>400</v>
      </c>
      <c r="E150" s="366" t="s">
        <v>290</v>
      </c>
      <c r="F150" s="335" t="s">
        <v>15</v>
      </c>
      <c r="G150" s="364">
        <v>400</v>
      </c>
      <c r="H150" s="366" t="s">
        <v>440</v>
      </c>
      <c r="I150" s="341">
        <v>0.16319444444444445</v>
      </c>
      <c r="J150" s="369">
        <v>0.30208333333333337</v>
      </c>
      <c r="K150" s="428">
        <f t="shared" si="1"/>
        <v>0.46527777777777779</v>
      </c>
    </row>
    <row r="151" spans="1:11" s="16" customFormat="1" ht="30" x14ac:dyDescent="0.2">
      <c r="A151" s="364" t="s">
        <v>90</v>
      </c>
      <c r="B151" s="585">
        <v>179</v>
      </c>
      <c r="C151" s="309" t="s">
        <v>252</v>
      </c>
      <c r="D151" s="360">
        <v>250</v>
      </c>
      <c r="E151" s="366" t="s">
        <v>676</v>
      </c>
      <c r="F151" s="335" t="s">
        <v>819</v>
      </c>
      <c r="G151" s="364">
        <v>250</v>
      </c>
      <c r="H151" s="366"/>
      <c r="I151" s="341">
        <v>0.54537037037037039</v>
      </c>
      <c r="J151" s="369">
        <v>0</v>
      </c>
      <c r="K151" s="428">
        <f>I151+J151</f>
        <v>0.54537037037037039</v>
      </c>
    </row>
    <row r="152" spans="1:11" s="16" customFormat="1" ht="13.9" customHeight="1" x14ac:dyDescent="0.2">
      <c r="A152" s="364" t="s">
        <v>90</v>
      </c>
      <c r="B152" s="585">
        <v>180</v>
      </c>
      <c r="C152" s="309" t="s">
        <v>13</v>
      </c>
      <c r="D152" s="360">
        <v>400</v>
      </c>
      <c r="E152" s="366" t="s">
        <v>111</v>
      </c>
      <c r="F152" s="335" t="s">
        <v>15</v>
      </c>
      <c r="G152" s="364">
        <v>400</v>
      </c>
      <c r="H152" s="366" t="s">
        <v>112</v>
      </c>
      <c r="I152" s="341">
        <v>0.10358796296296297</v>
      </c>
      <c r="J152" s="369">
        <v>0.20601851851851855</v>
      </c>
      <c r="K152" s="428">
        <f t="shared" si="1"/>
        <v>0.30960648148148151</v>
      </c>
    </row>
    <row r="153" spans="1:11" s="16" customFormat="1" ht="13.9" customHeight="1" x14ac:dyDescent="0.2">
      <c r="A153" s="364" t="s">
        <v>95</v>
      </c>
      <c r="B153" s="585">
        <v>181</v>
      </c>
      <c r="C153" s="309" t="s">
        <v>808</v>
      </c>
      <c r="D153" s="360">
        <v>250</v>
      </c>
      <c r="E153" s="366" t="s">
        <v>564</v>
      </c>
      <c r="F153" s="335"/>
      <c r="G153" s="366"/>
      <c r="H153" s="366"/>
      <c r="I153" s="341">
        <v>9.9074074074074078E-2</v>
      </c>
      <c r="J153" s="369"/>
      <c r="K153" s="428">
        <f t="shared" si="1"/>
        <v>9.9074074074074078E-2</v>
      </c>
    </row>
    <row r="154" spans="1:11" s="16" customFormat="1" ht="14.45" customHeight="1" x14ac:dyDescent="0.2">
      <c r="A154" s="309" t="s">
        <v>95</v>
      </c>
      <c r="B154" s="585">
        <v>182</v>
      </c>
      <c r="C154" s="309" t="s">
        <v>13</v>
      </c>
      <c r="D154" s="307">
        <v>400</v>
      </c>
      <c r="E154" s="335" t="s">
        <v>676</v>
      </c>
      <c r="F154" s="335"/>
      <c r="G154" s="335"/>
      <c r="H154" s="335"/>
      <c r="I154" s="341">
        <v>0.31365740740740744</v>
      </c>
      <c r="J154" s="361"/>
      <c r="K154" s="428">
        <f t="shared" si="1"/>
        <v>0.31365740740740744</v>
      </c>
    </row>
    <row r="155" spans="1:11" s="16" customFormat="1" ht="13.9" customHeight="1" x14ac:dyDescent="0.2">
      <c r="A155" s="309" t="s">
        <v>90</v>
      </c>
      <c r="B155" s="585">
        <v>183</v>
      </c>
      <c r="C155" s="309" t="s">
        <v>13</v>
      </c>
      <c r="D155" s="307">
        <v>250</v>
      </c>
      <c r="E155" s="335" t="s">
        <v>93</v>
      </c>
      <c r="F155" s="335"/>
      <c r="G155" s="335"/>
      <c r="H155" s="335"/>
      <c r="I155" s="341">
        <v>0.34074074074074079</v>
      </c>
      <c r="J155" s="361"/>
      <c r="K155" s="428">
        <f t="shared" si="1"/>
        <v>0.34074074074074079</v>
      </c>
    </row>
    <row r="156" spans="1:11" s="16" customFormat="1" x14ac:dyDescent="0.2">
      <c r="A156" s="309" t="s">
        <v>90</v>
      </c>
      <c r="B156" s="585">
        <v>184</v>
      </c>
      <c r="C156" s="309" t="s">
        <v>13</v>
      </c>
      <c r="D156" s="307">
        <v>250</v>
      </c>
      <c r="E156" s="335" t="s">
        <v>86</v>
      </c>
      <c r="F156" s="335"/>
      <c r="G156" s="335"/>
      <c r="H156" s="335"/>
      <c r="I156" s="341">
        <v>0.2277777777777778</v>
      </c>
      <c r="J156" s="361"/>
      <c r="K156" s="428">
        <f t="shared" si="1"/>
        <v>0.2277777777777778</v>
      </c>
    </row>
    <row r="157" spans="1:11" s="16" customFormat="1" x14ac:dyDescent="0.2">
      <c r="A157" s="309" t="s">
        <v>95</v>
      </c>
      <c r="B157" s="585">
        <v>186</v>
      </c>
      <c r="C157" s="309" t="s">
        <v>13</v>
      </c>
      <c r="D157" s="307">
        <v>250</v>
      </c>
      <c r="E157" s="335" t="s">
        <v>200</v>
      </c>
      <c r="F157" s="335"/>
      <c r="G157" s="335"/>
      <c r="H157" s="335"/>
      <c r="I157" s="341">
        <v>0.20555555555555555</v>
      </c>
      <c r="J157" s="361"/>
      <c r="K157" s="428">
        <f t="shared" si="1"/>
        <v>0.20555555555555555</v>
      </c>
    </row>
    <row r="158" spans="1:11" s="16" customFormat="1" ht="13.9" customHeight="1" x14ac:dyDescent="0.2">
      <c r="A158" s="309" t="s">
        <v>95</v>
      </c>
      <c r="B158" s="585">
        <v>188</v>
      </c>
      <c r="C158" s="309" t="s">
        <v>252</v>
      </c>
      <c r="D158" s="307">
        <v>630</v>
      </c>
      <c r="E158" s="335" t="s">
        <v>118</v>
      </c>
      <c r="F158" s="335"/>
      <c r="G158" s="335"/>
      <c r="H158" s="335"/>
      <c r="I158" s="341">
        <v>0.14035861258083479</v>
      </c>
      <c r="J158" s="361"/>
      <c r="K158" s="428">
        <f>I158+J158</f>
        <v>0.14035861258083479</v>
      </c>
    </row>
    <row r="159" spans="1:11" s="16" customFormat="1" x14ac:dyDescent="0.2">
      <c r="A159" s="309" t="s">
        <v>90</v>
      </c>
      <c r="B159" s="585">
        <v>189</v>
      </c>
      <c r="C159" s="309" t="s">
        <v>13</v>
      </c>
      <c r="D159" s="307">
        <v>630</v>
      </c>
      <c r="E159" s="335" t="s">
        <v>271</v>
      </c>
      <c r="F159" s="335" t="s">
        <v>15</v>
      </c>
      <c r="G159" s="309">
        <v>630</v>
      </c>
      <c r="H159" s="335" t="s">
        <v>447</v>
      </c>
      <c r="I159" s="341">
        <v>0.12823339212228102</v>
      </c>
      <c r="J159" s="361">
        <v>4.8500881834215172E-2</v>
      </c>
      <c r="K159" s="428">
        <f t="shared" si="1"/>
        <v>0.17673427395649619</v>
      </c>
    </row>
    <row r="160" spans="1:11" s="16" customFormat="1" ht="13.9" customHeight="1" x14ac:dyDescent="0.2">
      <c r="A160" s="309" t="s">
        <v>90</v>
      </c>
      <c r="B160" s="585">
        <v>190</v>
      </c>
      <c r="C160" s="309" t="s">
        <v>13</v>
      </c>
      <c r="D160" s="307">
        <v>250</v>
      </c>
      <c r="E160" s="335" t="s">
        <v>209</v>
      </c>
      <c r="F160" s="335"/>
      <c r="G160" s="335"/>
      <c r="H160" s="335"/>
      <c r="I160" s="341">
        <v>0.21574074074074076</v>
      </c>
      <c r="J160" s="361"/>
      <c r="K160" s="428">
        <f t="shared" si="1"/>
        <v>0.21574074074074076</v>
      </c>
    </row>
    <row r="161" spans="1:11" s="16" customFormat="1" ht="13.9" customHeight="1" x14ac:dyDescent="0.2">
      <c r="A161" s="309" t="s">
        <v>95</v>
      </c>
      <c r="B161" s="585">
        <v>191</v>
      </c>
      <c r="C161" s="309" t="s">
        <v>13</v>
      </c>
      <c r="D161" s="307">
        <v>100</v>
      </c>
      <c r="E161" s="335" t="s">
        <v>740</v>
      </c>
      <c r="F161" s="335"/>
      <c r="G161" s="309"/>
      <c r="H161" s="335"/>
      <c r="I161" s="341">
        <v>8.3333333333333329E-2</v>
      </c>
      <c r="J161" s="361"/>
      <c r="K161" s="428">
        <f t="shared" si="1"/>
        <v>8.3333333333333329E-2</v>
      </c>
    </row>
    <row r="162" spans="1:11" s="16" customFormat="1" ht="13.9" customHeight="1" x14ac:dyDescent="0.2">
      <c r="A162" s="309" t="s">
        <v>90</v>
      </c>
      <c r="B162" s="585">
        <v>192</v>
      </c>
      <c r="C162" s="309" t="s">
        <v>13</v>
      </c>
      <c r="D162" s="307">
        <v>400</v>
      </c>
      <c r="E162" s="335" t="s">
        <v>741</v>
      </c>
      <c r="F162" s="335" t="s">
        <v>15</v>
      </c>
      <c r="G162" s="309">
        <v>400</v>
      </c>
      <c r="H162" s="335" t="s">
        <v>791</v>
      </c>
      <c r="I162" s="341">
        <v>0.2418981481481482</v>
      </c>
      <c r="J162" s="361">
        <v>7.1759259259259259E-2</v>
      </c>
      <c r="K162" s="428">
        <f t="shared" si="1"/>
        <v>0.31365740740740744</v>
      </c>
    </row>
    <row r="163" spans="1:11" s="16" customFormat="1" ht="14.45" customHeight="1" x14ac:dyDescent="0.2">
      <c r="A163" s="309" t="s">
        <v>90</v>
      </c>
      <c r="B163" s="585">
        <v>194</v>
      </c>
      <c r="C163" s="309" t="s">
        <v>13</v>
      </c>
      <c r="D163" s="307">
        <v>160</v>
      </c>
      <c r="E163" s="335" t="s">
        <v>742</v>
      </c>
      <c r="F163" s="335"/>
      <c r="G163" s="335"/>
      <c r="H163" s="335"/>
      <c r="I163" s="341">
        <v>0.45717592592592593</v>
      </c>
      <c r="J163" s="361"/>
      <c r="K163" s="428">
        <f t="shared" si="1"/>
        <v>0.45717592592592593</v>
      </c>
    </row>
    <row r="164" spans="1:11" s="16" customFormat="1" ht="13.9" customHeight="1" x14ac:dyDescent="0.2">
      <c r="A164" s="309"/>
      <c r="B164" s="585">
        <v>195</v>
      </c>
      <c r="C164" s="309" t="s">
        <v>13</v>
      </c>
      <c r="D164" s="307">
        <v>250</v>
      </c>
      <c r="E164" s="335" t="s">
        <v>674</v>
      </c>
      <c r="F164" s="335"/>
      <c r="G164" s="335"/>
      <c r="H164" s="335"/>
      <c r="I164" s="341">
        <v>0.14537037037037037</v>
      </c>
      <c r="J164" s="361"/>
      <c r="K164" s="428">
        <f t="shared" si="1"/>
        <v>0.14537037037037037</v>
      </c>
    </row>
    <row r="165" spans="1:11" s="16" customFormat="1" x14ac:dyDescent="0.2">
      <c r="A165" s="364" t="s">
        <v>231</v>
      </c>
      <c r="B165" s="585">
        <v>196</v>
      </c>
      <c r="C165" s="309" t="s">
        <v>13</v>
      </c>
      <c r="D165" s="360">
        <v>1600</v>
      </c>
      <c r="E165" s="366" t="s">
        <v>743</v>
      </c>
      <c r="F165" s="335" t="s">
        <v>262</v>
      </c>
      <c r="G165" s="366">
        <v>1600</v>
      </c>
      <c r="H165" s="366" t="s">
        <v>723</v>
      </c>
      <c r="I165" s="341">
        <v>8.9699074074074073E-3</v>
      </c>
      <c r="J165" s="369">
        <v>2.0254629629629629E-2</v>
      </c>
      <c r="K165" s="428">
        <f t="shared" si="1"/>
        <v>2.9224537037037035E-2</v>
      </c>
    </row>
    <row r="166" spans="1:11" s="16" customFormat="1" ht="13.9" customHeight="1" x14ac:dyDescent="0.2">
      <c r="A166" s="309" t="s">
        <v>95</v>
      </c>
      <c r="B166" s="585">
        <v>198</v>
      </c>
      <c r="C166" s="309" t="s">
        <v>13</v>
      </c>
      <c r="D166" s="307">
        <v>250</v>
      </c>
      <c r="E166" s="335" t="s">
        <v>176</v>
      </c>
      <c r="F166" s="309"/>
      <c r="G166" s="335"/>
      <c r="H166" s="417"/>
      <c r="I166" s="341">
        <v>0.58333333333333337</v>
      </c>
      <c r="J166" s="361"/>
      <c r="K166" s="428">
        <f t="shared" si="1"/>
        <v>0.58333333333333337</v>
      </c>
    </row>
    <row r="167" spans="1:11" s="16" customFormat="1" ht="13.9" customHeight="1" x14ac:dyDescent="0.2">
      <c r="A167" s="309" t="s">
        <v>90</v>
      </c>
      <c r="B167" s="585">
        <v>199</v>
      </c>
      <c r="C167" s="309" t="s">
        <v>13</v>
      </c>
      <c r="D167" s="307">
        <v>400</v>
      </c>
      <c r="E167" s="335" t="s">
        <v>197</v>
      </c>
      <c r="F167" s="309"/>
      <c r="G167" s="335"/>
      <c r="H167" s="417"/>
      <c r="I167" s="341">
        <v>0.19675925925925927</v>
      </c>
      <c r="J167" s="361"/>
      <c r="K167" s="428">
        <f t="shared" si="1"/>
        <v>0.19675925925925927</v>
      </c>
    </row>
    <row r="168" spans="1:11" s="16" customFormat="1" ht="13.9" customHeight="1" x14ac:dyDescent="0.2">
      <c r="A168" s="309" t="s">
        <v>90</v>
      </c>
      <c r="B168" s="585">
        <v>200</v>
      </c>
      <c r="C168" s="309" t="s">
        <v>13</v>
      </c>
      <c r="D168" s="307">
        <v>250</v>
      </c>
      <c r="E168" s="335" t="s">
        <v>93</v>
      </c>
      <c r="F168" s="309"/>
      <c r="G168" s="335"/>
      <c r="H168" s="417"/>
      <c r="I168" s="341">
        <v>8.425925925925927E-2</v>
      </c>
      <c r="J168" s="361"/>
      <c r="K168" s="428">
        <f t="shared" si="1"/>
        <v>8.425925925925927E-2</v>
      </c>
    </row>
    <row r="169" spans="1:11" s="16" customFormat="1" ht="13.9" customHeight="1" x14ac:dyDescent="0.2">
      <c r="A169" s="309" t="s">
        <v>95</v>
      </c>
      <c r="B169" s="585">
        <v>201</v>
      </c>
      <c r="C169" s="309" t="s">
        <v>13</v>
      </c>
      <c r="D169" s="307">
        <v>250</v>
      </c>
      <c r="E169" s="335" t="s">
        <v>744</v>
      </c>
      <c r="F169" s="335" t="s">
        <v>15</v>
      </c>
      <c r="G169" s="309">
        <v>250</v>
      </c>
      <c r="H169" s="417">
        <v>1.7327586206896552</v>
      </c>
      <c r="I169" s="341">
        <v>5.092592592592593E-2</v>
      </c>
      <c r="J169" s="361">
        <v>0.38611111111111118</v>
      </c>
      <c r="K169" s="428">
        <f t="shared" si="1"/>
        <v>0.43703703703703711</v>
      </c>
    </row>
    <row r="170" spans="1:11" s="16" customFormat="1" ht="13.9" customHeight="1" x14ac:dyDescent="0.2">
      <c r="A170" s="309" t="s">
        <v>90</v>
      </c>
      <c r="B170" s="585">
        <v>202</v>
      </c>
      <c r="C170" s="309" t="s">
        <v>13</v>
      </c>
      <c r="D170" s="307">
        <v>400</v>
      </c>
      <c r="E170" s="335" t="s">
        <v>251</v>
      </c>
      <c r="F170" s="309"/>
      <c r="G170" s="309"/>
      <c r="H170" s="417"/>
      <c r="I170" s="341">
        <v>0.21643518518518523</v>
      </c>
      <c r="J170" s="361"/>
      <c r="K170" s="428">
        <f>I170+J170</f>
        <v>0.21643518518518523</v>
      </c>
    </row>
    <row r="171" spans="1:11" s="16" customFormat="1" ht="13.9" customHeight="1" x14ac:dyDescent="0.2">
      <c r="A171" s="309" t="s">
        <v>95</v>
      </c>
      <c r="B171" s="585">
        <v>203</v>
      </c>
      <c r="C171" s="309" t="s">
        <v>13</v>
      </c>
      <c r="D171" s="307">
        <v>250</v>
      </c>
      <c r="E171" s="335" t="s">
        <v>280</v>
      </c>
      <c r="F171" s="335"/>
      <c r="G171" s="335"/>
      <c r="H171" s="335"/>
      <c r="I171" s="341">
        <v>0.20277777777777778</v>
      </c>
      <c r="J171" s="361"/>
      <c r="K171" s="428">
        <f>I171+J171</f>
        <v>0.20277777777777778</v>
      </c>
    </row>
    <row r="172" spans="1:11" s="16" customFormat="1" ht="13.9" customHeight="1" x14ac:dyDescent="0.2">
      <c r="A172" s="309" t="s">
        <v>279</v>
      </c>
      <c r="B172" s="585">
        <v>205</v>
      </c>
      <c r="C172" s="309" t="s">
        <v>13</v>
      </c>
      <c r="D172" s="307">
        <v>400</v>
      </c>
      <c r="E172" s="335" t="s">
        <v>101</v>
      </c>
      <c r="F172" s="335"/>
      <c r="G172" s="335"/>
      <c r="H172" s="335"/>
      <c r="I172" s="341">
        <v>0.25868055555555558</v>
      </c>
      <c r="J172" s="361"/>
      <c r="K172" s="428">
        <f t="shared" ref="K172:K181" si="2">I172+J172</f>
        <v>0.25868055555555558</v>
      </c>
    </row>
    <row r="173" spans="1:11" s="16" customFormat="1" ht="13.9" customHeight="1" x14ac:dyDescent="0.2">
      <c r="A173" s="309" t="s">
        <v>90</v>
      </c>
      <c r="B173" s="585">
        <v>206</v>
      </c>
      <c r="C173" s="309" t="s">
        <v>13</v>
      </c>
      <c r="D173" s="307">
        <v>400</v>
      </c>
      <c r="E173" s="335" t="s">
        <v>138</v>
      </c>
      <c r="F173" s="335" t="s">
        <v>15</v>
      </c>
      <c r="G173" s="335">
        <v>400</v>
      </c>
      <c r="H173" s="335" t="s">
        <v>121</v>
      </c>
      <c r="I173" s="341">
        <v>0.30150462962962965</v>
      </c>
      <c r="J173" s="361">
        <v>0.42766203703703703</v>
      </c>
      <c r="K173" s="428">
        <f t="shared" si="2"/>
        <v>0.72916666666666674</v>
      </c>
    </row>
    <row r="174" spans="1:11" s="16" customFormat="1" ht="14.45" customHeight="1" x14ac:dyDescent="0.2">
      <c r="A174" s="364" t="s">
        <v>90</v>
      </c>
      <c r="B174" s="585">
        <v>209</v>
      </c>
      <c r="C174" s="309" t="s">
        <v>13</v>
      </c>
      <c r="D174" s="360">
        <v>250</v>
      </c>
      <c r="E174" s="366" t="s">
        <v>93</v>
      </c>
      <c r="F174" s="335" t="s">
        <v>15</v>
      </c>
      <c r="G174" s="364">
        <v>250</v>
      </c>
      <c r="H174" s="366" t="s">
        <v>138</v>
      </c>
      <c r="I174" s="341">
        <v>0.35185185185185192</v>
      </c>
      <c r="J174" s="361">
        <v>0.23425925925925925</v>
      </c>
      <c r="K174" s="428">
        <f t="shared" si="2"/>
        <v>0.58611111111111114</v>
      </c>
    </row>
    <row r="175" spans="1:11" s="16" customFormat="1" ht="13.9" customHeight="1" x14ac:dyDescent="0.2">
      <c r="A175" s="309" t="s">
        <v>90</v>
      </c>
      <c r="B175" s="585">
        <v>21005</v>
      </c>
      <c r="C175" s="309" t="s">
        <v>726</v>
      </c>
      <c r="D175" s="307">
        <v>160</v>
      </c>
      <c r="E175" s="335" t="s">
        <v>197</v>
      </c>
      <c r="F175" s="335" t="s">
        <v>15</v>
      </c>
      <c r="G175" s="335">
        <v>160</v>
      </c>
      <c r="H175" s="335" t="s">
        <v>212</v>
      </c>
      <c r="I175" s="341">
        <v>0</v>
      </c>
      <c r="J175" s="361">
        <v>0</v>
      </c>
      <c r="K175" s="428">
        <f t="shared" si="2"/>
        <v>0</v>
      </c>
    </row>
    <row r="176" spans="1:11" s="16" customFormat="1" ht="13.9" customHeight="1" x14ac:dyDescent="0.2">
      <c r="A176" s="364" t="s">
        <v>90</v>
      </c>
      <c r="B176" s="585">
        <v>211</v>
      </c>
      <c r="C176" s="309" t="s">
        <v>13</v>
      </c>
      <c r="D176" s="360">
        <v>180</v>
      </c>
      <c r="E176" s="366" t="s">
        <v>178</v>
      </c>
      <c r="F176" s="335" t="s">
        <v>15</v>
      </c>
      <c r="G176" s="364">
        <v>250</v>
      </c>
      <c r="H176" s="366" t="s">
        <v>119</v>
      </c>
      <c r="I176" s="341">
        <v>0.62628600823045277</v>
      </c>
      <c r="J176" s="369">
        <v>0.1425925925925926</v>
      </c>
      <c r="K176" s="428">
        <f t="shared" si="2"/>
        <v>0.76887860082304538</v>
      </c>
    </row>
    <row r="177" spans="1:12" s="16" customFormat="1" ht="13.9" customHeight="1" x14ac:dyDescent="0.2">
      <c r="A177" s="309" t="s">
        <v>95</v>
      </c>
      <c r="B177" s="585">
        <v>213</v>
      </c>
      <c r="C177" s="309" t="s">
        <v>13</v>
      </c>
      <c r="D177" s="307">
        <v>100</v>
      </c>
      <c r="E177" s="335" t="s">
        <v>104</v>
      </c>
      <c r="F177" s="335"/>
      <c r="G177" s="335"/>
      <c r="H177" s="335"/>
      <c r="I177" s="341">
        <v>0.53935185185185186</v>
      </c>
      <c r="J177" s="361"/>
      <c r="K177" s="428">
        <f t="shared" si="2"/>
        <v>0.53935185185185186</v>
      </c>
    </row>
    <row r="178" spans="1:12" s="16" customFormat="1" ht="13.9" customHeight="1" x14ac:dyDescent="0.2">
      <c r="A178" s="73" t="s">
        <v>95</v>
      </c>
      <c r="B178" s="587">
        <v>214</v>
      </c>
      <c r="C178" s="370" t="s">
        <v>13</v>
      </c>
      <c r="D178" s="62">
        <v>250</v>
      </c>
      <c r="E178" s="294" t="s">
        <v>745</v>
      </c>
      <c r="F178" s="394"/>
      <c r="G178" s="294"/>
      <c r="H178" s="294"/>
      <c r="I178" s="405">
        <v>0.26666666666666666</v>
      </c>
      <c r="J178" s="65"/>
      <c r="K178" s="428">
        <f t="shared" si="2"/>
        <v>0.26666666666666666</v>
      </c>
    </row>
    <row r="179" spans="1:12" s="16" customFormat="1" ht="14.45" customHeight="1" x14ac:dyDescent="0.2">
      <c r="A179" s="364" t="s">
        <v>95</v>
      </c>
      <c r="B179" s="585">
        <v>217</v>
      </c>
      <c r="C179" s="309" t="s">
        <v>13</v>
      </c>
      <c r="D179" s="360">
        <v>250</v>
      </c>
      <c r="E179" s="366" t="s">
        <v>270</v>
      </c>
      <c r="F179" s="447"/>
      <c r="G179" s="366"/>
      <c r="H179" s="366"/>
      <c r="I179" s="341">
        <v>0.62037037037037046</v>
      </c>
      <c r="J179" s="369"/>
      <c r="K179" s="428">
        <f t="shared" si="2"/>
        <v>0.62037037037037046</v>
      </c>
    </row>
    <row r="180" spans="1:12" s="16" customFormat="1" x14ac:dyDescent="0.2">
      <c r="A180" s="73" t="s">
        <v>90</v>
      </c>
      <c r="B180" s="587">
        <v>219</v>
      </c>
      <c r="C180" s="370" t="s">
        <v>13</v>
      </c>
      <c r="D180" s="62">
        <v>630</v>
      </c>
      <c r="E180" s="294" t="s">
        <v>196</v>
      </c>
      <c r="F180" s="394" t="s">
        <v>15</v>
      </c>
      <c r="G180" s="73">
        <v>630</v>
      </c>
      <c r="H180" s="294" t="s">
        <v>104</v>
      </c>
      <c r="I180" s="405">
        <v>0.35861258083480307</v>
      </c>
      <c r="J180" s="65">
        <v>0.29835390946502061</v>
      </c>
      <c r="K180" s="428">
        <f t="shared" si="2"/>
        <v>0.65696649029982368</v>
      </c>
    </row>
    <row r="181" spans="1:12" s="16" customFormat="1" ht="13.9" customHeight="1" x14ac:dyDescent="0.2">
      <c r="A181" s="73" t="s">
        <v>90</v>
      </c>
      <c r="B181" s="587">
        <v>220</v>
      </c>
      <c r="C181" s="370" t="s">
        <v>13</v>
      </c>
      <c r="D181" s="62">
        <v>630</v>
      </c>
      <c r="E181" s="294" t="s">
        <v>746</v>
      </c>
      <c r="F181" s="394" t="s">
        <v>15</v>
      </c>
      <c r="G181" s="73">
        <v>630</v>
      </c>
      <c r="H181" s="294" t="s">
        <v>280</v>
      </c>
      <c r="I181" s="405">
        <v>0.46590241034685481</v>
      </c>
      <c r="J181" s="65">
        <v>0.27961493239271018</v>
      </c>
      <c r="K181" s="428">
        <f t="shared" si="2"/>
        <v>0.74551734273956494</v>
      </c>
    </row>
    <row r="182" spans="1:12" s="16" customFormat="1" ht="13.9" customHeight="1" x14ac:dyDescent="0.2">
      <c r="A182" s="73" t="s">
        <v>90</v>
      </c>
      <c r="B182" s="587">
        <v>221</v>
      </c>
      <c r="C182" s="370" t="s">
        <v>13</v>
      </c>
      <c r="D182" s="62">
        <v>400</v>
      </c>
      <c r="E182" s="294" t="s">
        <v>96</v>
      </c>
      <c r="F182" s="394" t="s">
        <v>15</v>
      </c>
      <c r="G182" s="73">
        <v>400</v>
      </c>
      <c r="H182" s="294" t="s">
        <v>103</v>
      </c>
      <c r="I182" s="405">
        <v>0.3043981481481482</v>
      </c>
      <c r="J182" s="65">
        <v>0.15104166666666669</v>
      </c>
      <c r="K182" s="428">
        <f>I182+J182</f>
        <v>0.45543981481481488</v>
      </c>
    </row>
    <row r="183" spans="1:12" s="16" customFormat="1" x14ac:dyDescent="0.2">
      <c r="A183" s="309" t="s">
        <v>90</v>
      </c>
      <c r="B183" s="585">
        <v>222</v>
      </c>
      <c r="C183" s="309" t="s">
        <v>13</v>
      </c>
      <c r="D183" s="307">
        <v>250</v>
      </c>
      <c r="E183" s="335" t="s">
        <v>675</v>
      </c>
      <c r="F183" s="335"/>
      <c r="G183" s="309"/>
      <c r="H183" s="335"/>
      <c r="I183" s="341">
        <v>0.3351851851851852</v>
      </c>
      <c r="J183" s="361"/>
      <c r="K183" s="428">
        <f t="shared" ref="K183:K191" si="3">I183+J183</f>
        <v>0.3351851851851852</v>
      </c>
    </row>
    <row r="184" spans="1:12" x14ac:dyDescent="0.2">
      <c r="A184" s="364" t="s">
        <v>95</v>
      </c>
      <c r="B184" s="585">
        <v>224</v>
      </c>
      <c r="C184" s="309" t="s">
        <v>13</v>
      </c>
      <c r="D184" s="360">
        <v>400</v>
      </c>
      <c r="E184" s="366" t="s">
        <v>747</v>
      </c>
      <c r="F184" s="335"/>
      <c r="G184" s="366"/>
      <c r="H184" s="366"/>
      <c r="I184" s="376">
        <v>0.23668981481481485</v>
      </c>
      <c r="J184" s="369"/>
      <c r="K184" s="428">
        <f t="shared" si="3"/>
        <v>0.23668981481481485</v>
      </c>
      <c r="L184" s="16"/>
    </row>
    <row r="185" spans="1:12" s="16" customFormat="1" ht="13.9" customHeight="1" x14ac:dyDescent="0.2">
      <c r="A185" s="309" t="s">
        <v>90</v>
      </c>
      <c r="B185" s="585">
        <v>225</v>
      </c>
      <c r="C185" s="309" t="s">
        <v>13</v>
      </c>
      <c r="D185" s="307">
        <v>400</v>
      </c>
      <c r="E185" s="335" t="s">
        <v>419</v>
      </c>
      <c r="F185" s="335" t="s">
        <v>15</v>
      </c>
      <c r="G185" s="309">
        <v>400</v>
      </c>
      <c r="H185" s="335" t="s">
        <v>89</v>
      </c>
      <c r="I185" s="341">
        <v>0.14988425925925924</v>
      </c>
      <c r="J185" s="361">
        <v>0.22858796296296297</v>
      </c>
      <c r="K185" s="428">
        <f t="shared" si="3"/>
        <v>0.37847222222222221</v>
      </c>
    </row>
    <row r="186" spans="1:12" s="16" customFormat="1" ht="13.9" customHeight="1" x14ac:dyDescent="0.2">
      <c r="A186" s="309" t="s">
        <v>90</v>
      </c>
      <c r="B186" s="585">
        <v>226</v>
      </c>
      <c r="C186" s="309" t="s">
        <v>13</v>
      </c>
      <c r="D186" s="307">
        <v>250</v>
      </c>
      <c r="E186" s="335" t="s">
        <v>142</v>
      </c>
      <c r="F186" s="335"/>
      <c r="G186" s="309"/>
      <c r="H186" s="335"/>
      <c r="I186" s="341">
        <v>0.11574074074074074</v>
      </c>
      <c r="J186" s="361"/>
      <c r="K186" s="428">
        <f t="shared" si="3"/>
        <v>0.11574074074074074</v>
      </c>
    </row>
    <row r="187" spans="1:12" s="16" customFormat="1" ht="13.9" customHeight="1" x14ac:dyDescent="0.2">
      <c r="A187" s="309" t="s">
        <v>95</v>
      </c>
      <c r="B187" s="585">
        <v>228</v>
      </c>
      <c r="C187" s="309" t="s">
        <v>13</v>
      </c>
      <c r="D187" s="307">
        <v>100</v>
      </c>
      <c r="E187" s="335" t="s">
        <v>748</v>
      </c>
      <c r="F187" s="335"/>
      <c r="G187" s="335"/>
      <c r="H187" s="335"/>
      <c r="I187" s="341">
        <v>6.9444444444444449E-3</v>
      </c>
      <c r="J187" s="361"/>
      <c r="K187" s="428">
        <f t="shared" si="3"/>
        <v>6.9444444444444449E-3</v>
      </c>
    </row>
    <row r="188" spans="1:12" s="16" customFormat="1" ht="13.9" customHeight="1" x14ac:dyDescent="0.2">
      <c r="A188" s="309" t="s">
        <v>250</v>
      </c>
      <c r="B188" s="585">
        <v>229</v>
      </c>
      <c r="C188" s="309" t="s">
        <v>13</v>
      </c>
      <c r="D188" s="307">
        <v>630</v>
      </c>
      <c r="E188" s="335" t="s">
        <v>749</v>
      </c>
      <c r="F188" s="335" t="s">
        <v>15</v>
      </c>
      <c r="G188" s="309">
        <v>400</v>
      </c>
      <c r="H188" s="335" t="s">
        <v>792</v>
      </c>
      <c r="I188" s="341">
        <v>0.26455026455026454</v>
      </c>
      <c r="J188" s="361">
        <v>0.21412037037037038</v>
      </c>
      <c r="K188" s="428">
        <f t="shared" si="3"/>
        <v>0.47867063492063489</v>
      </c>
    </row>
    <row r="189" spans="1:12" s="16" customFormat="1" ht="13.9" customHeight="1" x14ac:dyDescent="0.2">
      <c r="A189" s="309" t="s">
        <v>95</v>
      </c>
      <c r="B189" s="585">
        <v>232</v>
      </c>
      <c r="C189" s="309" t="s">
        <v>13</v>
      </c>
      <c r="D189" s="307">
        <v>250</v>
      </c>
      <c r="E189" s="335" t="s">
        <v>204</v>
      </c>
      <c r="F189" s="335"/>
      <c r="G189" s="335"/>
      <c r="H189" s="335"/>
      <c r="I189" s="341">
        <v>0.1064814814814815</v>
      </c>
      <c r="J189" s="361"/>
      <c r="K189" s="428">
        <f t="shared" si="3"/>
        <v>0.1064814814814815</v>
      </c>
    </row>
    <row r="190" spans="1:12" s="16" customFormat="1" ht="13.9" customHeight="1" x14ac:dyDescent="0.2">
      <c r="A190" s="364" t="s">
        <v>95</v>
      </c>
      <c r="B190" s="585">
        <v>234</v>
      </c>
      <c r="C190" s="309" t="s">
        <v>13</v>
      </c>
      <c r="D190" s="360">
        <v>63</v>
      </c>
      <c r="E190" s="366" t="s">
        <v>249</v>
      </c>
      <c r="F190" s="335"/>
      <c r="G190" s="366"/>
      <c r="H190" s="366"/>
      <c r="I190" s="376">
        <v>0</v>
      </c>
      <c r="J190" s="369"/>
      <c r="K190" s="428">
        <f t="shared" si="3"/>
        <v>0</v>
      </c>
    </row>
    <row r="191" spans="1:12" s="16" customFormat="1" ht="13.9" customHeight="1" x14ac:dyDescent="0.2">
      <c r="A191" s="309" t="s">
        <v>95</v>
      </c>
      <c r="B191" s="585">
        <v>235</v>
      </c>
      <c r="C191" s="309" t="s">
        <v>13</v>
      </c>
      <c r="D191" s="307">
        <v>160</v>
      </c>
      <c r="E191" s="335" t="s">
        <v>681</v>
      </c>
      <c r="F191" s="335"/>
      <c r="G191" s="335"/>
      <c r="H191" s="335"/>
      <c r="I191" s="341">
        <v>0.36747685185185186</v>
      </c>
      <c r="J191" s="361"/>
      <c r="K191" s="428">
        <f t="shared" si="3"/>
        <v>0.36747685185185186</v>
      </c>
    </row>
    <row r="192" spans="1:12" s="16" customFormat="1" ht="13.9" customHeight="1" x14ac:dyDescent="0.2">
      <c r="A192" s="309"/>
      <c r="B192" s="585">
        <v>236</v>
      </c>
      <c r="C192" s="309" t="s">
        <v>13</v>
      </c>
      <c r="D192" s="307">
        <v>400</v>
      </c>
      <c r="E192" s="335" t="s">
        <v>87</v>
      </c>
      <c r="F192" s="335" t="s">
        <v>15</v>
      </c>
      <c r="G192" s="309">
        <v>400</v>
      </c>
      <c r="H192" s="335" t="s">
        <v>283</v>
      </c>
      <c r="I192" s="341">
        <v>0.16203703703703703</v>
      </c>
      <c r="J192" s="361">
        <v>0.26446759259259262</v>
      </c>
      <c r="K192" s="428">
        <f>I192+J192</f>
        <v>0.42650462962962965</v>
      </c>
    </row>
    <row r="193" spans="1:12" s="16" customFormat="1" ht="13.9" customHeight="1" x14ac:dyDescent="0.2">
      <c r="A193" s="309" t="s">
        <v>95</v>
      </c>
      <c r="B193" s="585">
        <v>237</v>
      </c>
      <c r="C193" s="309" t="s">
        <v>13</v>
      </c>
      <c r="D193" s="307">
        <v>250</v>
      </c>
      <c r="E193" s="335" t="s">
        <v>750</v>
      </c>
      <c r="F193" s="335"/>
      <c r="G193" s="335"/>
      <c r="H193" s="335"/>
      <c r="I193" s="341">
        <v>0.5092592592592593</v>
      </c>
      <c r="J193" s="361"/>
      <c r="K193" s="428">
        <f t="shared" ref="K193:K205" si="4">I193+J193</f>
        <v>0.5092592592592593</v>
      </c>
    </row>
    <row r="194" spans="1:12" ht="13.9" customHeight="1" x14ac:dyDescent="0.2">
      <c r="A194" s="309" t="s">
        <v>95</v>
      </c>
      <c r="B194" s="585">
        <v>240</v>
      </c>
      <c r="C194" s="309" t="s">
        <v>13</v>
      </c>
      <c r="D194" s="307">
        <v>250</v>
      </c>
      <c r="E194" s="335" t="s">
        <v>103</v>
      </c>
      <c r="F194" s="335"/>
      <c r="G194" s="335"/>
      <c r="H194" s="335"/>
      <c r="I194" s="341">
        <v>0.13425925925925927</v>
      </c>
      <c r="J194" s="361"/>
      <c r="K194" s="428">
        <f t="shared" si="4"/>
        <v>0.13425925925925927</v>
      </c>
      <c r="L194" s="16"/>
    </row>
    <row r="195" spans="1:12" s="16" customFormat="1" ht="13.9" customHeight="1" x14ac:dyDescent="0.2">
      <c r="A195" s="364" t="s">
        <v>90</v>
      </c>
      <c r="B195" s="585">
        <v>245</v>
      </c>
      <c r="C195" s="309" t="s">
        <v>13</v>
      </c>
      <c r="D195" s="360">
        <v>400</v>
      </c>
      <c r="E195" s="366" t="s">
        <v>105</v>
      </c>
      <c r="F195" s="335" t="s">
        <v>15</v>
      </c>
      <c r="G195" s="364">
        <v>400</v>
      </c>
      <c r="H195" s="366" t="s">
        <v>793</v>
      </c>
      <c r="I195" s="376">
        <v>0.28530092592592599</v>
      </c>
      <c r="J195" s="369">
        <v>0.2748842592592593</v>
      </c>
      <c r="K195" s="428">
        <f t="shared" si="4"/>
        <v>0.56018518518518534</v>
      </c>
    </row>
    <row r="196" spans="1:12" s="16" customFormat="1" ht="13.9" customHeight="1" x14ac:dyDescent="0.2">
      <c r="A196" s="364" t="s">
        <v>90</v>
      </c>
      <c r="B196" s="585">
        <v>246</v>
      </c>
      <c r="C196" s="309" t="s">
        <v>13</v>
      </c>
      <c r="D196" s="360">
        <v>1000</v>
      </c>
      <c r="E196" s="366" t="s">
        <v>289</v>
      </c>
      <c r="F196" s="335" t="s">
        <v>15</v>
      </c>
      <c r="G196" s="364">
        <v>1000</v>
      </c>
      <c r="H196" s="366" t="s">
        <v>420</v>
      </c>
      <c r="I196" s="376">
        <v>0.19398148148148148</v>
      </c>
      <c r="J196" s="369">
        <v>0.24421296296296299</v>
      </c>
      <c r="K196" s="428">
        <f t="shared" si="4"/>
        <v>0.43819444444444444</v>
      </c>
    </row>
    <row r="197" spans="1:12" s="16" customFormat="1" ht="13.9" customHeight="1" x14ac:dyDescent="0.2">
      <c r="A197" s="309" t="s">
        <v>90</v>
      </c>
      <c r="B197" s="585">
        <v>247</v>
      </c>
      <c r="C197" s="309" t="s">
        <v>13</v>
      </c>
      <c r="D197" s="307">
        <v>160</v>
      </c>
      <c r="E197" s="335" t="s">
        <v>120</v>
      </c>
      <c r="F197" s="335" t="s">
        <v>15</v>
      </c>
      <c r="G197" s="309">
        <v>160</v>
      </c>
      <c r="H197" s="335" t="s">
        <v>123</v>
      </c>
      <c r="I197" s="341">
        <v>0.21412037037037038</v>
      </c>
      <c r="J197" s="361">
        <v>0.11284722222222222</v>
      </c>
      <c r="K197" s="428">
        <f t="shared" si="4"/>
        <v>0.32696759259259262</v>
      </c>
    </row>
    <row r="198" spans="1:12" s="16" customFormat="1" ht="13.9" customHeight="1" x14ac:dyDescent="0.2">
      <c r="A198" s="73" t="s">
        <v>90</v>
      </c>
      <c r="B198" s="587">
        <v>250</v>
      </c>
      <c r="C198" s="370" t="s">
        <v>33</v>
      </c>
      <c r="D198" s="62">
        <v>630</v>
      </c>
      <c r="E198" s="294" t="s">
        <v>688</v>
      </c>
      <c r="F198" s="394" t="s">
        <v>15</v>
      </c>
      <c r="G198" s="73">
        <v>250</v>
      </c>
      <c r="H198" s="294" t="s">
        <v>117</v>
      </c>
      <c r="I198" s="404">
        <v>1.54320987654321E-2</v>
      </c>
      <c r="J198" s="65">
        <v>0.12222222222222222</v>
      </c>
      <c r="K198" s="428">
        <f t="shared" si="4"/>
        <v>0.13765432098765432</v>
      </c>
    </row>
    <row r="199" spans="1:12" s="16" customFormat="1" ht="13.9" customHeight="1" x14ac:dyDescent="0.2">
      <c r="A199" s="364" t="s">
        <v>90</v>
      </c>
      <c r="B199" s="585">
        <v>251</v>
      </c>
      <c r="C199" s="309" t="s">
        <v>13</v>
      </c>
      <c r="D199" s="360">
        <v>160</v>
      </c>
      <c r="E199" s="366" t="s">
        <v>213</v>
      </c>
      <c r="F199" s="335" t="s">
        <v>15</v>
      </c>
      <c r="G199" s="364">
        <v>250</v>
      </c>
      <c r="H199" s="366" t="s">
        <v>439</v>
      </c>
      <c r="I199" s="376">
        <v>0.53096064814814814</v>
      </c>
      <c r="J199" s="369">
        <v>0.21759259259259259</v>
      </c>
      <c r="K199" s="428">
        <f t="shared" si="4"/>
        <v>0.7485532407407407</v>
      </c>
    </row>
    <row r="200" spans="1:12" s="16" customFormat="1" ht="13.9" customHeight="1" x14ac:dyDescent="0.2">
      <c r="A200" s="309" t="s">
        <v>95</v>
      </c>
      <c r="B200" s="585">
        <v>252</v>
      </c>
      <c r="C200" s="309" t="s">
        <v>146</v>
      </c>
      <c r="D200" s="307">
        <v>630</v>
      </c>
      <c r="E200" s="335" t="s">
        <v>96</v>
      </c>
      <c r="F200" s="335" t="s">
        <v>15</v>
      </c>
      <c r="G200" s="335">
        <v>630</v>
      </c>
      <c r="H200" s="335" t="s">
        <v>111</v>
      </c>
      <c r="I200" s="376">
        <v>0.29100529100529104</v>
      </c>
      <c r="J200" s="369">
        <v>0.17085537918871252</v>
      </c>
      <c r="K200" s="428">
        <f t="shared" si="4"/>
        <v>0.46186067019400356</v>
      </c>
    </row>
    <row r="201" spans="1:12" s="16" customFormat="1" ht="13.9" customHeight="1" x14ac:dyDescent="0.2">
      <c r="A201" s="309" t="s">
        <v>90</v>
      </c>
      <c r="B201" s="585">
        <v>253</v>
      </c>
      <c r="C201" s="309" t="s">
        <v>13</v>
      </c>
      <c r="D201" s="307">
        <v>400</v>
      </c>
      <c r="E201" s="335" t="s">
        <v>706</v>
      </c>
      <c r="F201" s="335" t="s">
        <v>15</v>
      </c>
      <c r="G201" s="335">
        <v>400</v>
      </c>
      <c r="H201" s="335" t="s">
        <v>188</v>
      </c>
      <c r="I201" s="341">
        <v>7.3495370370370378E-2</v>
      </c>
      <c r="J201" s="361">
        <v>0.13136574074074076</v>
      </c>
      <c r="K201" s="428">
        <f t="shared" si="4"/>
        <v>0.20486111111111113</v>
      </c>
    </row>
    <row r="202" spans="1:12" s="16" customFormat="1" ht="13.9" customHeight="1" x14ac:dyDescent="0.2">
      <c r="A202" s="309" t="s">
        <v>90</v>
      </c>
      <c r="B202" s="585">
        <v>254</v>
      </c>
      <c r="C202" s="309" t="s">
        <v>13</v>
      </c>
      <c r="D202" s="307">
        <v>630</v>
      </c>
      <c r="E202" s="335" t="s">
        <v>138</v>
      </c>
      <c r="F202" s="335" t="s">
        <v>15</v>
      </c>
      <c r="G202" s="309">
        <v>630</v>
      </c>
      <c r="H202" s="335" t="s">
        <v>117</v>
      </c>
      <c r="I202" s="341">
        <v>0.40086713697824811</v>
      </c>
      <c r="J202" s="361">
        <v>0.24948559670781895</v>
      </c>
      <c r="K202" s="428">
        <f t="shared" si="4"/>
        <v>0.65035273368606705</v>
      </c>
    </row>
    <row r="203" spans="1:12" s="16" customFormat="1" ht="13.9" customHeight="1" x14ac:dyDescent="0.2">
      <c r="A203" s="309" t="s">
        <v>95</v>
      </c>
      <c r="B203" s="585">
        <v>255</v>
      </c>
      <c r="C203" s="309" t="s">
        <v>13</v>
      </c>
      <c r="D203" s="307">
        <v>100</v>
      </c>
      <c r="E203" s="335" t="s">
        <v>106</v>
      </c>
      <c r="F203" s="335"/>
      <c r="G203" s="335"/>
      <c r="H203" s="335"/>
      <c r="I203" s="341">
        <v>0.46527777777777785</v>
      </c>
      <c r="J203" s="361"/>
      <c r="K203" s="428">
        <f t="shared" si="4"/>
        <v>0.46527777777777785</v>
      </c>
    </row>
    <row r="204" spans="1:12" s="16" customFormat="1" ht="13.9" customHeight="1" x14ac:dyDescent="0.2">
      <c r="A204" s="309" t="s">
        <v>95</v>
      </c>
      <c r="B204" s="585">
        <v>258</v>
      </c>
      <c r="C204" s="309" t="s">
        <v>13</v>
      </c>
      <c r="D204" s="307">
        <v>250</v>
      </c>
      <c r="E204" s="335" t="s">
        <v>270</v>
      </c>
      <c r="F204" s="335"/>
      <c r="G204" s="335"/>
      <c r="H204" s="335"/>
      <c r="I204" s="341">
        <v>0.38055555555555559</v>
      </c>
      <c r="J204" s="361"/>
      <c r="K204" s="428">
        <f>I204+J204</f>
        <v>0.38055555555555559</v>
      </c>
    </row>
    <row r="205" spans="1:12" s="16" customFormat="1" ht="13.9" customHeight="1" x14ac:dyDescent="0.2">
      <c r="A205" s="364" t="s">
        <v>231</v>
      </c>
      <c r="B205" s="585">
        <v>259</v>
      </c>
      <c r="C205" s="309" t="s">
        <v>13</v>
      </c>
      <c r="D205" s="360">
        <v>250</v>
      </c>
      <c r="E205" s="366" t="s">
        <v>196</v>
      </c>
      <c r="F205" s="335" t="s">
        <v>15</v>
      </c>
      <c r="G205" s="364">
        <v>250</v>
      </c>
      <c r="H205" s="366" t="s">
        <v>208</v>
      </c>
      <c r="I205" s="376">
        <v>0.83703703703703713</v>
      </c>
      <c r="J205" s="369">
        <v>0.48888888888888887</v>
      </c>
      <c r="K205" s="428">
        <f t="shared" si="4"/>
        <v>1.325925925925926</v>
      </c>
    </row>
    <row r="206" spans="1:12" s="16" customFormat="1" ht="13.9" customHeight="1" x14ac:dyDescent="0.2">
      <c r="A206" s="364" t="s">
        <v>90</v>
      </c>
      <c r="B206" s="585">
        <v>260</v>
      </c>
      <c r="C206" s="309" t="s">
        <v>13</v>
      </c>
      <c r="D206" s="360">
        <v>400</v>
      </c>
      <c r="E206" s="366" t="s">
        <v>676</v>
      </c>
      <c r="F206" s="309"/>
      <c r="G206" s="364"/>
      <c r="H206" s="366"/>
      <c r="I206" s="376">
        <v>9.3171296296296294E-2</v>
      </c>
      <c r="J206" s="369"/>
      <c r="K206" s="428">
        <f t="shared" ref="K206:K217" si="5">I206+J206</f>
        <v>9.3171296296296294E-2</v>
      </c>
    </row>
    <row r="207" spans="1:12" s="16" customFormat="1" ht="13.9" customHeight="1" x14ac:dyDescent="0.2">
      <c r="A207" s="309" t="s">
        <v>90</v>
      </c>
      <c r="B207" s="585">
        <v>261</v>
      </c>
      <c r="C207" s="309" t="s">
        <v>13</v>
      </c>
      <c r="D207" s="307">
        <v>630</v>
      </c>
      <c r="E207" s="335" t="s">
        <v>681</v>
      </c>
      <c r="F207" s="309" t="s">
        <v>15</v>
      </c>
      <c r="G207" s="309">
        <v>630</v>
      </c>
      <c r="H207" s="335" t="s">
        <v>230</v>
      </c>
      <c r="I207" s="341">
        <v>3.5273368606701938E-2</v>
      </c>
      <c r="J207" s="361">
        <v>0.10398295120517342</v>
      </c>
      <c r="K207" s="428">
        <f t="shared" si="5"/>
        <v>0.13925631981187536</v>
      </c>
    </row>
    <row r="208" spans="1:12" s="16" customFormat="1" ht="13.9" customHeight="1" x14ac:dyDescent="0.2">
      <c r="A208" s="309" t="s">
        <v>90</v>
      </c>
      <c r="B208" s="585">
        <v>267</v>
      </c>
      <c r="C208" s="309" t="s">
        <v>13</v>
      </c>
      <c r="D208" s="307">
        <v>250</v>
      </c>
      <c r="E208" s="335" t="s">
        <v>183</v>
      </c>
      <c r="F208" s="335"/>
      <c r="G208" s="309"/>
      <c r="H208" s="335"/>
      <c r="I208" s="341">
        <v>0.17407407407407408</v>
      </c>
      <c r="J208" s="361"/>
      <c r="K208" s="428">
        <f t="shared" si="5"/>
        <v>0.17407407407407408</v>
      </c>
    </row>
    <row r="209" spans="1:12" s="16" customFormat="1" ht="13.9" customHeight="1" x14ac:dyDescent="0.2">
      <c r="A209" s="73"/>
      <c r="B209" s="587">
        <v>270</v>
      </c>
      <c r="C209" s="370" t="s">
        <v>33</v>
      </c>
      <c r="D209" s="62">
        <v>630</v>
      </c>
      <c r="E209" s="294" t="s">
        <v>676</v>
      </c>
      <c r="F209" s="394" t="s">
        <v>15</v>
      </c>
      <c r="G209" s="73"/>
      <c r="H209" s="294"/>
      <c r="I209" s="404">
        <v>8.0834803057025284E-2</v>
      </c>
      <c r="J209" s="65"/>
      <c r="K209" s="428">
        <f t="shared" si="5"/>
        <v>8.0834803057025284E-2</v>
      </c>
    </row>
    <row r="210" spans="1:12" ht="13.9" customHeight="1" x14ac:dyDescent="0.2">
      <c r="A210" s="309" t="s">
        <v>90</v>
      </c>
      <c r="B210" s="585">
        <v>2701</v>
      </c>
      <c r="C210" s="309" t="s">
        <v>13</v>
      </c>
      <c r="D210" s="307">
        <v>630</v>
      </c>
      <c r="E210" s="335" t="s">
        <v>261</v>
      </c>
      <c r="F210" s="335"/>
      <c r="G210" s="309"/>
      <c r="H210" s="335"/>
      <c r="I210" s="341">
        <v>0.16240446796002353</v>
      </c>
      <c r="J210" s="361"/>
      <c r="K210" s="428">
        <f t="shared" si="5"/>
        <v>0.16240446796002353</v>
      </c>
      <c r="L210" s="16"/>
    </row>
    <row r="211" spans="1:12" s="16" customFormat="1" ht="13.9" customHeight="1" x14ac:dyDescent="0.2">
      <c r="A211" s="309" t="s">
        <v>90</v>
      </c>
      <c r="B211" s="585">
        <v>2702</v>
      </c>
      <c r="C211" s="309" t="s">
        <v>13</v>
      </c>
      <c r="D211" s="307">
        <v>630</v>
      </c>
      <c r="E211" s="335" t="s">
        <v>261</v>
      </c>
      <c r="F211" s="335"/>
      <c r="G211" s="309"/>
      <c r="H211" s="335"/>
      <c r="I211" s="341">
        <v>0.12051734273956495</v>
      </c>
      <c r="J211" s="361"/>
      <c r="K211" s="428">
        <f t="shared" si="5"/>
        <v>0.12051734273956495</v>
      </c>
    </row>
    <row r="212" spans="1:12" s="16" customFormat="1" ht="13.9" customHeight="1" x14ac:dyDescent="0.2">
      <c r="A212" s="309" t="s">
        <v>90</v>
      </c>
      <c r="B212" s="585">
        <v>2703</v>
      </c>
      <c r="C212" s="309" t="s">
        <v>13</v>
      </c>
      <c r="D212" s="307">
        <v>630</v>
      </c>
      <c r="E212" s="335" t="s">
        <v>681</v>
      </c>
      <c r="F212" s="335"/>
      <c r="G212" s="309"/>
      <c r="H212" s="335"/>
      <c r="I212" s="341">
        <v>9.6634332745443877E-2</v>
      </c>
      <c r="J212" s="361"/>
      <c r="K212" s="428">
        <f t="shared" si="5"/>
        <v>9.6634332745443877E-2</v>
      </c>
    </row>
    <row r="213" spans="1:12" s="16" customFormat="1" ht="13.9" customHeight="1" x14ac:dyDescent="0.2">
      <c r="A213" s="309" t="s">
        <v>90</v>
      </c>
      <c r="B213" s="585">
        <v>2704</v>
      </c>
      <c r="C213" s="309" t="s">
        <v>13</v>
      </c>
      <c r="D213" s="307">
        <v>630</v>
      </c>
      <c r="E213" s="335" t="s">
        <v>213</v>
      </c>
      <c r="F213" s="335"/>
      <c r="G213" s="309"/>
      <c r="H213" s="335"/>
      <c r="I213" s="341">
        <v>4.3724279835390942E-2</v>
      </c>
      <c r="J213" s="361"/>
      <c r="K213" s="428">
        <f t="shared" si="5"/>
        <v>4.3724279835390942E-2</v>
      </c>
    </row>
    <row r="214" spans="1:12" s="16" customFormat="1" ht="13.9" customHeight="1" x14ac:dyDescent="0.2">
      <c r="A214" s="309" t="s">
        <v>95</v>
      </c>
      <c r="B214" s="588">
        <v>271</v>
      </c>
      <c r="C214" s="309" t="s">
        <v>13</v>
      </c>
      <c r="D214" s="307">
        <v>250</v>
      </c>
      <c r="E214" s="335" t="s">
        <v>751</v>
      </c>
      <c r="F214" s="335"/>
      <c r="G214" s="335"/>
      <c r="H214" s="335"/>
      <c r="I214" s="341">
        <v>0.41203703703703709</v>
      </c>
      <c r="J214" s="361"/>
      <c r="K214" s="428">
        <f t="shared" si="5"/>
        <v>0.41203703703703709</v>
      </c>
    </row>
    <row r="215" spans="1:12" s="16" customFormat="1" ht="14.45" customHeight="1" x14ac:dyDescent="0.2">
      <c r="A215" s="309" t="s">
        <v>95</v>
      </c>
      <c r="B215" s="585">
        <v>272</v>
      </c>
      <c r="C215" s="370" t="s">
        <v>13</v>
      </c>
      <c r="D215" s="307">
        <v>630</v>
      </c>
      <c r="E215" s="335" t="s">
        <v>194</v>
      </c>
      <c r="F215" s="335"/>
      <c r="G215" s="335"/>
      <c r="H215" s="335"/>
      <c r="I215" s="341">
        <v>0.28145208700764257</v>
      </c>
      <c r="J215" s="361"/>
      <c r="K215" s="428">
        <f t="shared" si="5"/>
        <v>0.28145208700764257</v>
      </c>
    </row>
    <row r="216" spans="1:12" s="16" customFormat="1" ht="42.75" x14ac:dyDescent="0.2">
      <c r="A216" s="337"/>
      <c r="B216" s="586">
        <v>273</v>
      </c>
      <c r="C216" s="363" t="s">
        <v>727</v>
      </c>
      <c r="D216" s="315">
        <v>630</v>
      </c>
      <c r="E216" s="336"/>
      <c r="F216" s="336"/>
      <c r="G216" s="336"/>
      <c r="H216" s="336"/>
      <c r="I216" s="403"/>
      <c r="J216" s="368"/>
      <c r="K216" s="428">
        <f t="shared" si="5"/>
        <v>0</v>
      </c>
    </row>
    <row r="217" spans="1:12" s="16" customFormat="1" ht="13.9" customHeight="1" x14ac:dyDescent="0.2">
      <c r="A217" s="73" t="s">
        <v>90</v>
      </c>
      <c r="B217" s="587">
        <v>274</v>
      </c>
      <c r="C217" s="370" t="s">
        <v>13</v>
      </c>
      <c r="D217" s="362">
        <v>630</v>
      </c>
      <c r="E217" s="394" t="s">
        <v>722</v>
      </c>
      <c r="F217" s="394"/>
      <c r="G217" s="394"/>
      <c r="H217" s="394"/>
      <c r="I217" s="405">
        <v>4.2254556143445039E-2</v>
      </c>
      <c r="J217" s="283"/>
      <c r="K217" s="428">
        <f t="shared" si="5"/>
        <v>4.2254556143445039E-2</v>
      </c>
    </row>
    <row r="218" spans="1:12" s="16" customFormat="1" ht="13.9" customHeight="1" x14ac:dyDescent="0.2">
      <c r="A218" s="309" t="s">
        <v>95</v>
      </c>
      <c r="B218" s="585">
        <v>275</v>
      </c>
      <c r="C218" s="309" t="s">
        <v>13</v>
      </c>
      <c r="D218" s="307">
        <v>1600</v>
      </c>
      <c r="E218" s="335" t="s">
        <v>142</v>
      </c>
      <c r="F218" s="335" t="s">
        <v>15</v>
      </c>
      <c r="G218" s="309">
        <v>1600</v>
      </c>
      <c r="H218" s="335" t="s">
        <v>695</v>
      </c>
      <c r="I218" s="341">
        <v>9.4039351851851846E-2</v>
      </c>
      <c r="J218" s="361">
        <v>0.11574074074074076</v>
      </c>
      <c r="K218" s="428">
        <f t="shared" ref="K218:K281" si="6">I218+J218</f>
        <v>0.20978009259259262</v>
      </c>
    </row>
    <row r="219" spans="1:12" s="16" customFormat="1" ht="13.9" customHeight="1" x14ac:dyDescent="0.2">
      <c r="A219" s="309" t="s">
        <v>90</v>
      </c>
      <c r="B219" s="585">
        <v>276</v>
      </c>
      <c r="C219" s="309" t="s">
        <v>13</v>
      </c>
      <c r="D219" s="307">
        <v>160</v>
      </c>
      <c r="E219" s="335" t="s">
        <v>422</v>
      </c>
      <c r="F219" s="335"/>
      <c r="G219" s="309"/>
      <c r="H219" s="335"/>
      <c r="I219" s="341">
        <v>0.11574074074074076</v>
      </c>
      <c r="J219" s="361"/>
      <c r="K219" s="428">
        <f t="shared" si="6"/>
        <v>0.11574074074074076</v>
      </c>
    </row>
    <row r="220" spans="1:12" s="16" customFormat="1" ht="13.9" customHeight="1" x14ac:dyDescent="0.2">
      <c r="A220" s="309" t="s">
        <v>95</v>
      </c>
      <c r="B220" s="585">
        <v>290</v>
      </c>
      <c r="C220" s="309" t="s">
        <v>13</v>
      </c>
      <c r="D220" s="307">
        <v>160</v>
      </c>
      <c r="E220" s="335" t="s">
        <v>561</v>
      </c>
      <c r="F220" s="335"/>
      <c r="G220" s="335"/>
      <c r="H220" s="335"/>
      <c r="I220" s="341">
        <v>0.64380787037037046</v>
      </c>
      <c r="J220" s="361"/>
      <c r="K220" s="428">
        <f t="shared" si="6"/>
        <v>0.64380787037037046</v>
      </c>
    </row>
    <row r="221" spans="1:12" s="16" customFormat="1" ht="13.9" customHeight="1" x14ac:dyDescent="0.2">
      <c r="A221" s="364"/>
      <c r="B221" s="585">
        <v>291</v>
      </c>
      <c r="C221" s="309" t="s">
        <v>13</v>
      </c>
      <c r="D221" s="360">
        <v>1250</v>
      </c>
      <c r="E221" s="366" t="s">
        <v>724</v>
      </c>
      <c r="F221" s="335" t="s">
        <v>15</v>
      </c>
      <c r="G221" s="366">
        <v>1250</v>
      </c>
      <c r="H221" s="366" t="s">
        <v>794</v>
      </c>
      <c r="I221" s="341">
        <v>2.9444444444444447E-2</v>
      </c>
      <c r="J221" s="361">
        <v>1.7222222222222222E-2</v>
      </c>
      <c r="K221" s="428">
        <f t="shared" si="6"/>
        <v>4.6666666666666669E-2</v>
      </c>
    </row>
    <row r="222" spans="1:12" s="16" customFormat="1" ht="13.9" customHeight="1" x14ac:dyDescent="0.2">
      <c r="A222" s="364"/>
      <c r="B222" s="585">
        <v>292</v>
      </c>
      <c r="C222" s="309" t="s">
        <v>13</v>
      </c>
      <c r="D222" s="360">
        <v>1000</v>
      </c>
      <c r="E222" s="366" t="s">
        <v>415</v>
      </c>
      <c r="F222" s="335" t="s">
        <v>15</v>
      </c>
      <c r="G222" s="366">
        <v>1000</v>
      </c>
      <c r="H222" s="366" t="s">
        <v>434</v>
      </c>
      <c r="I222" s="341">
        <v>0</v>
      </c>
      <c r="J222" s="361">
        <v>3.4490740740740738E-2</v>
      </c>
      <c r="K222" s="428">
        <f t="shared" si="6"/>
        <v>3.4490740740740738E-2</v>
      </c>
    </row>
    <row r="223" spans="1:12" s="16" customFormat="1" ht="30" x14ac:dyDescent="0.2">
      <c r="A223" s="364"/>
      <c r="B223" s="585">
        <v>293</v>
      </c>
      <c r="C223" s="309" t="s">
        <v>13</v>
      </c>
      <c r="D223" s="360">
        <v>1000</v>
      </c>
      <c r="E223" s="366" t="s">
        <v>126</v>
      </c>
      <c r="F223" s="335" t="s">
        <v>820</v>
      </c>
      <c r="G223" s="366">
        <v>1000</v>
      </c>
      <c r="H223" s="366"/>
      <c r="I223" s="341">
        <v>7.2685185185185186E-2</v>
      </c>
      <c r="J223" s="369"/>
      <c r="K223" s="428">
        <f t="shared" si="6"/>
        <v>7.2685185185185186E-2</v>
      </c>
    </row>
    <row r="224" spans="1:12" ht="13.9" customHeight="1" x14ac:dyDescent="0.2">
      <c r="A224" s="309" t="s">
        <v>95</v>
      </c>
      <c r="B224" s="585">
        <v>296</v>
      </c>
      <c r="C224" s="309" t="s">
        <v>13</v>
      </c>
      <c r="D224" s="307">
        <v>100</v>
      </c>
      <c r="E224" s="335" t="s">
        <v>283</v>
      </c>
      <c r="F224" s="335"/>
      <c r="G224" s="335"/>
      <c r="H224" s="335"/>
      <c r="I224" s="341">
        <v>6.4814814814814825E-2</v>
      </c>
      <c r="J224" s="361"/>
      <c r="K224" s="428">
        <f t="shared" si="6"/>
        <v>6.4814814814814825E-2</v>
      </c>
      <c r="L224" s="16"/>
    </row>
    <row r="225" spans="1:83" ht="13.9" customHeight="1" x14ac:dyDescent="0.2">
      <c r="A225" s="309" t="s">
        <v>95</v>
      </c>
      <c r="B225" s="585">
        <v>297</v>
      </c>
      <c r="C225" s="309" t="s">
        <v>13</v>
      </c>
      <c r="D225" s="307">
        <v>40</v>
      </c>
      <c r="E225" s="335" t="s">
        <v>184</v>
      </c>
      <c r="F225" s="335"/>
      <c r="G225" s="335"/>
      <c r="H225" s="335"/>
      <c r="I225" s="341">
        <v>5.7870370370370376E-3</v>
      </c>
      <c r="J225" s="361"/>
      <c r="K225" s="428">
        <f t="shared" si="6"/>
        <v>5.7870370370370376E-3</v>
      </c>
      <c r="L225" s="16"/>
    </row>
    <row r="226" spans="1:83" ht="14.45" customHeight="1" x14ac:dyDescent="0.2">
      <c r="A226" s="309" t="s">
        <v>90</v>
      </c>
      <c r="B226" s="585">
        <v>298</v>
      </c>
      <c r="C226" s="309" t="s">
        <v>13</v>
      </c>
      <c r="D226" s="307">
        <v>250</v>
      </c>
      <c r="E226" s="335" t="s">
        <v>742</v>
      </c>
      <c r="F226" s="335" t="s">
        <v>15</v>
      </c>
      <c r="G226" s="309">
        <v>320</v>
      </c>
      <c r="H226" s="335" t="s">
        <v>123</v>
      </c>
      <c r="I226" s="341">
        <v>0.45185185185185184</v>
      </c>
      <c r="J226" s="361">
        <v>0.36820023148148145</v>
      </c>
      <c r="K226" s="428">
        <f t="shared" si="6"/>
        <v>0.82005208333333335</v>
      </c>
      <c r="L226" s="16"/>
    </row>
    <row r="227" spans="1:83" s="25" customFormat="1" ht="15" customHeight="1" x14ac:dyDescent="0.2">
      <c r="A227" s="309" t="s">
        <v>90</v>
      </c>
      <c r="B227" s="585">
        <v>299</v>
      </c>
      <c r="C227" s="309" t="s">
        <v>13</v>
      </c>
      <c r="D227" s="307">
        <v>250</v>
      </c>
      <c r="E227" s="335" t="s">
        <v>681</v>
      </c>
      <c r="F227" s="335" t="s">
        <v>15</v>
      </c>
      <c r="G227" s="309">
        <v>250</v>
      </c>
      <c r="H227" s="335" t="s">
        <v>744</v>
      </c>
      <c r="I227" s="341">
        <v>0.61481481481481493</v>
      </c>
      <c r="J227" s="361">
        <v>0.25925925925925924</v>
      </c>
      <c r="K227" s="428">
        <f t="shared" si="6"/>
        <v>0.87407407407407423</v>
      </c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24"/>
    </row>
    <row r="228" spans="1:83" s="25" customFormat="1" ht="13.9" customHeight="1" x14ac:dyDescent="0.2">
      <c r="A228" s="309"/>
      <c r="B228" s="585">
        <v>300</v>
      </c>
      <c r="C228" s="309" t="s">
        <v>13</v>
      </c>
      <c r="D228" s="307">
        <v>250</v>
      </c>
      <c r="E228" s="335" t="s">
        <v>87</v>
      </c>
      <c r="F228" s="335" t="s">
        <v>15</v>
      </c>
      <c r="G228" s="309">
        <v>250</v>
      </c>
      <c r="H228" s="335" t="s">
        <v>87</v>
      </c>
      <c r="I228" s="341">
        <v>0</v>
      </c>
      <c r="J228" s="361">
        <v>5.5555555555555558E-3</v>
      </c>
      <c r="K228" s="428">
        <f t="shared" si="6"/>
        <v>5.5555555555555558E-3</v>
      </c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24"/>
    </row>
    <row r="229" spans="1:83" ht="13.9" customHeight="1" x14ac:dyDescent="0.2">
      <c r="A229" s="309" t="s">
        <v>95</v>
      </c>
      <c r="B229" s="585">
        <v>301</v>
      </c>
      <c r="C229" s="309" t="s">
        <v>13</v>
      </c>
      <c r="D229" s="307">
        <v>400</v>
      </c>
      <c r="E229" s="335" t="s">
        <v>436</v>
      </c>
      <c r="F229" s="335"/>
      <c r="G229" s="335"/>
      <c r="H229" s="335"/>
      <c r="I229" s="341">
        <v>0.30266203703703703</v>
      </c>
      <c r="J229" s="361"/>
      <c r="K229" s="428">
        <f t="shared" si="6"/>
        <v>0.30266203703703703</v>
      </c>
      <c r="L229" s="16"/>
    </row>
    <row r="230" spans="1:83" ht="13.9" customHeight="1" x14ac:dyDescent="0.2">
      <c r="A230" s="309" t="s">
        <v>90</v>
      </c>
      <c r="B230" s="585">
        <v>303</v>
      </c>
      <c r="C230" s="309" t="s">
        <v>13</v>
      </c>
      <c r="D230" s="307">
        <v>250</v>
      </c>
      <c r="E230" s="335" t="s">
        <v>118</v>
      </c>
      <c r="F230" s="335" t="s">
        <v>15</v>
      </c>
      <c r="G230" s="309">
        <v>250</v>
      </c>
      <c r="H230" s="335" t="s">
        <v>403</v>
      </c>
      <c r="I230" s="341">
        <v>8.3333333333333329E-2</v>
      </c>
      <c r="J230" s="361">
        <v>0.15277777777777779</v>
      </c>
      <c r="K230" s="428">
        <f t="shared" si="6"/>
        <v>0.2361111111111111</v>
      </c>
      <c r="L230" s="16"/>
    </row>
    <row r="231" spans="1:83" ht="15.75" customHeight="1" x14ac:dyDescent="0.2">
      <c r="A231" s="309" t="s">
        <v>90</v>
      </c>
      <c r="B231" s="585">
        <v>304</v>
      </c>
      <c r="C231" s="309" t="s">
        <v>13</v>
      </c>
      <c r="D231" s="307">
        <v>250</v>
      </c>
      <c r="E231" s="335" t="s">
        <v>105</v>
      </c>
      <c r="F231" s="335" t="s">
        <v>15</v>
      </c>
      <c r="G231" s="309">
        <v>250</v>
      </c>
      <c r="H231" s="335" t="s">
        <v>91</v>
      </c>
      <c r="I231" s="341">
        <v>0.25185185185185188</v>
      </c>
      <c r="J231" s="361">
        <v>2.9629629629629631E-2</v>
      </c>
      <c r="K231" s="428">
        <f t="shared" si="6"/>
        <v>0.2814814814814815</v>
      </c>
      <c r="L231" s="16"/>
    </row>
    <row r="232" spans="1:83" ht="13.9" customHeight="1" x14ac:dyDescent="0.2">
      <c r="A232" s="309" t="s">
        <v>95</v>
      </c>
      <c r="B232" s="585">
        <v>305</v>
      </c>
      <c r="C232" s="309" t="s">
        <v>13</v>
      </c>
      <c r="D232" s="307">
        <v>180</v>
      </c>
      <c r="E232" s="335" t="s">
        <v>689</v>
      </c>
      <c r="F232" s="335"/>
      <c r="G232" s="335"/>
      <c r="H232" s="335"/>
      <c r="I232" s="341">
        <v>4.8868312757201639E-2</v>
      </c>
      <c r="J232" s="361"/>
      <c r="K232" s="428">
        <f t="shared" si="6"/>
        <v>4.8868312757201639E-2</v>
      </c>
      <c r="L232" s="16"/>
    </row>
    <row r="233" spans="1:83" s="16" customFormat="1" ht="13.9" customHeight="1" x14ac:dyDescent="0.2">
      <c r="A233" s="309" t="s">
        <v>90</v>
      </c>
      <c r="B233" s="585">
        <v>306</v>
      </c>
      <c r="C233" s="309" t="s">
        <v>13</v>
      </c>
      <c r="D233" s="307">
        <v>400</v>
      </c>
      <c r="E233" s="335" t="s">
        <v>682</v>
      </c>
      <c r="F233" s="335" t="s">
        <v>58</v>
      </c>
      <c r="G233" s="309">
        <v>400</v>
      </c>
      <c r="H233" s="335"/>
      <c r="I233" s="341">
        <v>0.62673611111111116</v>
      </c>
      <c r="J233" s="361">
        <v>0</v>
      </c>
      <c r="K233" s="428">
        <f t="shared" si="6"/>
        <v>0.62673611111111116</v>
      </c>
    </row>
    <row r="234" spans="1:83" ht="13.9" customHeight="1" x14ac:dyDescent="0.2">
      <c r="A234" s="309" t="s">
        <v>250</v>
      </c>
      <c r="B234" s="585">
        <v>307</v>
      </c>
      <c r="C234" s="309" t="s">
        <v>13</v>
      </c>
      <c r="D234" s="307">
        <v>400</v>
      </c>
      <c r="E234" s="335" t="s">
        <v>752</v>
      </c>
      <c r="F234" s="335" t="s">
        <v>15</v>
      </c>
      <c r="G234" s="309">
        <v>400</v>
      </c>
      <c r="H234" s="335" t="s">
        <v>283</v>
      </c>
      <c r="I234" s="341">
        <v>0.453125</v>
      </c>
      <c r="J234" s="361">
        <v>0.2795138888888889</v>
      </c>
      <c r="K234" s="428">
        <f t="shared" si="6"/>
        <v>0.73263888888888884</v>
      </c>
      <c r="L234" s="16"/>
    </row>
    <row r="235" spans="1:83" ht="13.9" customHeight="1" x14ac:dyDescent="0.2">
      <c r="A235" s="309" t="s">
        <v>95</v>
      </c>
      <c r="B235" s="585">
        <v>310</v>
      </c>
      <c r="C235" s="309" t="s">
        <v>13</v>
      </c>
      <c r="D235" s="307">
        <v>100</v>
      </c>
      <c r="E235" s="309" t="s">
        <v>753</v>
      </c>
      <c r="F235" s="335"/>
      <c r="G235" s="335"/>
      <c r="H235" s="335"/>
      <c r="I235" s="341">
        <v>0.14120370370370369</v>
      </c>
      <c r="J235" s="361"/>
      <c r="K235" s="428">
        <f t="shared" si="6"/>
        <v>0.14120370370370369</v>
      </c>
      <c r="L235" s="16"/>
    </row>
    <row r="236" spans="1:83" ht="13.9" customHeight="1" x14ac:dyDescent="0.2">
      <c r="A236" s="309" t="s">
        <v>90</v>
      </c>
      <c r="B236" s="585">
        <v>315</v>
      </c>
      <c r="C236" s="309" t="s">
        <v>13</v>
      </c>
      <c r="D236" s="307">
        <v>630</v>
      </c>
      <c r="E236" s="335" t="s">
        <v>719</v>
      </c>
      <c r="F236" s="335" t="s">
        <v>15</v>
      </c>
      <c r="G236" s="309">
        <v>630</v>
      </c>
      <c r="H236" s="335" t="s">
        <v>795</v>
      </c>
      <c r="I236" s="341">
        <v>0.38396531452087007</v>
      </c>
      <c r="J236" s="361">
        <v>0.30864197530864196</v>
      </c>
      <c r="K236" s="428">
        <f t="shared" si="6"/>
        <v>0.69260728982951203</v>
      </c>
      <c r="L236" s="16"/>
    </row>
    <row r="237" spans="1:83" ht="13.9" customHeight="1" x14ac:dyDescent="0.2">
      <c r="A237" s="309" t="s">
        <v>95</v>
      </c>
      <c r="B237" s="585">
        <v>317</v>
      </c>
      <c r="C237" s="309" t="s">
        <v>13</v>
      </c>
      <c r="D237" s="307">
        <v>160</v>
      </c>
      <c r="E237" s="335" t="s">
        <v>695</v>
      </c>
      <c r="F237" s="335"/>
      <c r="G237" s="309"/>
      <c r="H237" s="335"/>
      <c r="I237" s="341">
        <v>0.54253472222222221</v>
      </c>
      <c r="J237" s="361"/>
      <c r="K237" s="428">
        <f t="shared" si="6"/>
        <v>0.54253472222222221</v>
      </c>
      <c r="L237" s="16"/>
    </row>
    <row r="238" spans="1:83" ht="13.9" customHeight="1" x14ac:dyDescent="0.2">
      <c r="A238" s="309" t="s">
        <v>95</v>
      </c>
      <c r="B238" s="585">
        <v>318</v>
      </c>
      <c r="C238" s="309" t="s">
        <v>13</v>
      </c>
      <c r="D238" s="307">
        <v>100</v>
      </c>
      <c r="E238" s="335" t="s">
        <v>136</v>
      </c>
      <c r="F238" s="335"/>
      <c r="G238" s="309"/>
      <c r="H238" s="335"/>
      <c r="I238" s="341">
        <v>8.3333333333333329E-2</v>
      </c>
      <c r="J238" s="361"/>
      <c r="K238" s="428">
        <f t="shared" si="6"/>
        <v>8.3333333333333329E-2</v>
      </c>
      <c r="L238" s="16"/>
    </row>
    <row r="239" spans="1:83" s="16" customFormat="1" ht="13.9" customHeight="1" x14ac:dyDescent="0.2">
      <c r="A239" s="309" t="s">
        <v>90</v>
      </c>
      <c r="B239" s="585">
        <v>324</v>
      </c>
      <c r="C239" s="309" t="s">
        <v>13</v>
      </c>
      <c r="D239" s="307">
        <v>630</v>
      </c>
      <c r="E239" s="335" t="s">
        <v>104</v>
      </c>
      <c r="F239" s="335" t="s">
        <v>15</v>
      </c>
      <c r="G239" s="309">
        <v>630</v>
      </c>
      <c r="H239" s="335" t="s">
        <v>108</v>
      </c>
      <c r="I239" s="341">
        <v>0.11757789535567315</v>
      </c>
      <c r="J239" s="361">
        <v>0.12492651381540271</v>
      </c>
      <c r="K239" s="428">
        <f t="shared" si="6"/>
        <v>0.24250440917107585</v>
      </c>
    </row>
    <row r="240" spans="1:83" s="16" customFormat="1" x14ac:dyDescent="0.2">
      <c r="A240" s="309" t="s">
        <v>95</v>
      </c>
      <c r="B240" s="585">
        <v>325</v>
      </c>
      <c r="C240" s="309" t="s">
        <v>13</v>
      </c>
      <c r="D240" s="307">
        <v>250</v>
      </c>
      <c r="E240" s="335" t="s">
        <v>754</v>
      </c>
      <c r="F240" s="335"/>
      <c r="G240" s="335"/>
      <c r="H240" s="335"/>
      <c r="I240" s="341">
        <v>0.16481481481481483</v>
      </c>
      <c r="J240" s="361"/>
      <c r="K240" s="428">
        <f t="shared" si="6"/>
        <v>0.16481481481481483</v>
      </c>
    </row>
    <row r="241" spans="1:12" x14ac:dyDescent="0.2">
      <c r="A241" s="309" t="s">
        <v>90</v>
      </c>
      <c r="B241" s="585">
        <v>326</v>
      </c>
      <c r="C241" s="309" t="s">
        <v>13</v>
      </c>
      <c r="D241" s="307">
        <v>250</v>
      </c>
      <c r="E241" s="335" t="s">
        <v>405</v>
      </c>
      <c r="F241" s="335" t="s">
        <v>15</v>
      </c>
      <c r="G241" s="309">
        <v>250</v>
      </c>
      <c r="H241" s="335" t="s">
        <v>703</v>
      </c>
      <c r="I241" s="341">
        <v>0.41481481481481486</v>
      </c>
      <c r="J241" s="361">
        <v>0.31666666666666671</v>
      </c>
      <c r="K241" s="428">
        <f t="shared" si="6"/>
        <v>0.73148148148148162</v>
      </c>
      <c r="L241" s="16"/>
    </row>
    <row r="242" spans="1:12" s="16" customFormat="1" x14ac:dyDescent="0.2">
      <c r="A242" s="309" t="s">
        <v>95</v>
      </c>
      <c r="B242" s="585">
        <v>327</v>
      </c>
      <c r="C242" s="309" t="s">
        <v>13</v>
      </c>
      <c r="D242" s="307">
        <v>400</v>
      </c>
      <c r="E242" s="335" t="s">
        <v>681</v>
      </c>
      <c r="F242" s="335"/>
      <c r="G242" s="335"/>
      <c r="H242" s="335"/>
      <c r="I242" s="341">
        <v>0.38483796296296302</v>
      </c>
      <c r="J242" s="361"/>
      <c r="K242" s="428">
        <f t="shared" si="6"/>
        <v>0.38483796296296302</v>
      </c>
    </row>
    <row r="243" spans="1:12" x14ac:dyDescent="0.2">
      <c r="A243" s="309" t="s">
        <v>90</v>
      </c>
      <c r="B243" s="585">
        <v>328</v>
      </c>
      <c r="C243" s="309" t="s">
        <v>13</v>
      </c>
      <c r="D243" s="307">
        <v>250</v>
      </c>
      <c r="E243" s="335" t="s">
        <v>101</v>
      </c>
      <c r="F243" s="335"/>
      <c r="G243" s="335"/>
      <c r="H243" s="335"/>
      <c r="I243" s="341">
        <v>2.7777777777777779E-3</v>
      </c>
      <c r="J243" s="361"/>
      <c r="K243" s="428">
        <f t="shared" si="6"/>
        <v>2.7777777777777779E-3</v>
      </c>
      <c r="L243" s="16"/>
    </row>
    <row r="244" spans="1:12" s="16" customFormat="1" x14ac:dyDescent="0.2">
      <c r="A244" s="309" t="s">
        <v>90</v>
      </c>
      <c r="B244" s="585">
        <v>329</v>
      </c>
      <c r="C244" s="309" t="s">
        <v>13</v>
      </c>
      <c r="D244" s="307">
        <v>400</v>
      </c>
      <c r="E244" s="335"/>
      <c r="F244" s="335" t="s">
        <v>15</v>
      </c>
      <c r="G244" s="309">
        <v>400</v>
      </c>
      <c r="H244" s="335"/>
      <c r="I244" s="341">
        <v>0</v>
      </c>
      <c r="J244" s="361">
        <v>0</v>
      </c>
      <c r="K244" s="428">
        <f t="shared" si="6"/>
        <v>0</v>
      </c>
    </row>
    <row r="245" spans="1:12" s="16" customFormat="1" ht="30" x14ac:dyDescent="0.2">
      <c r="A245" s="309" t="s">
        <v>90</v>
      </c>
      <c r="B245" s="585">
        <v>330</v>
      </c>
      <c r="C245" s="309" t="s">
        <v>146</v>
      </c>
      <c r="D245" s="307">
        <v>1000</v>
      </c>
      <c r="E245" s="335" t="s">
        <v>271</v>
      </c>
      <c r="F245" s="335" t="s">
        <v>784</v>
      </c>
      <c r="G245" s="309">
        <v>1000</v>
      </c>
      <c r="H245" s="335"/>
      <c r="I245" s="341">
        <v>0.20740740740740743</v>
      </c>
      <c r="J245" s="361">
        <v>0</v>
      </c>
      <c r="K245" s="428">
        <f t="shared" si="6"/>
        <v>0.20740740740740743</v>
      </c>
    </row>
    <row r="246" spans="1:12" s="16" customFormat="1" x14ac:dyDescent="0.2">
      <c r="A246" s="309" t="s">
        <v>231</v>
      </c>
      <c r="B246" s="585">
        <v>332</v>
      </c>
      <c r="C246" s="309" t="s">
        <v>13</v>
      </c>
      <c r="D246" s="307">
        <v>250</v>
      </c>
      <c r="E246" s="335" t="s">
        <v>719</v>
      </c>
      <c r="F246" s="335" t="s">
        <v>15</v>
      </c>
      <c r="G246" s="309">
        <v>250</v>
      </c>
      <c r="H246" s="335" t="s">
        <v>114</v>
      </c>
      <c r="I246" s="341">
        <v>0.31574074074074077</v>
      </c>
      <c r="J246" s="361">
        <v>0.34537037037037038</v>
      </c>
      <c r="K246" s="428">
        <f t="shared" si="6"/>
        <v>0.6611111111111112</v>
      </c>
    </row>
    <row r="247" spans="1:12" s="16" customFormat="1" x14ac:dyDescent="0.2">
      <c r="A247" s="309" t="s">
        <v>90</v>
      </c>
      <c r="B247" s="585">
        <v>334</v>
      </c>
      <c r="C247" s="309" t="s">
        <v>13</v>
      </c>
      <c r="D247" s="307">
        <v>180</v>
      </c>
      <c r="E247" s="335" t="s">
        <v>404</v>
      </c>
      <c r="F247" s="335" t="s">
        <v>15</v>
      </c>
      <c r="G247" s="309">
        <v>180</v>
      </c>
      <c r="H247" s="335" t="s">
        <v>91</v>
      </c>
      <c r="I247" s="341">
        <v>0.24819958847736626</v>
      </c>
      <c r="J247" s="361">
        <v>0.14017489711934158</v>
      </c>
      <c r="K247" s="428">
        <f t="shared" si="6"/>
        <v>0.38837448559670784</v>
      </c>
    </row>
    <row r="248" spans="1:12" s="16" customFormat="1" x14ac:dyDescent="0.2">
      <c r="A248" s="309" t="s">
        <v>231</v>
      </c>
      <c r="B248" s="585">
        <v>335</v>
      </c>
      <c r="C248" s="309" t="s">
        <v>13</v>
      </c>
      <c r="D248" s="307">
        <v>320</v>
      </c>
      <c r="E248" s="335" t="s">
        <v>755</v>
      </c>
      <c r="F248" s="335" t="s">
        <v>15</v>
      </c>
      <c r="G248" s="309">
        <v>180</v>
      </c>
      <c r="H248" s="335" t="s">
        <v>687</v>
      </c>
      <c r="I248" s="341">
        <v>1.0127314814814815E-2</v>
      </c>
      <c r="J248" s="361">
        <v>0.17875514403292184</v>
      </c>
      <c r="K248" s="428">
        <f t="shared" si="6"/>
        <v>0.18888245884773666</v>
      </c>
    </row>
    <row r="249" spans="1:12" s="16" customFormat="1" ht="30" x14ac:dyDescent="0.2">
      <c r="A249" s="337" t="s">
        <v>90</v>
      </c>
      <c r="B249" s="586">
        <v>336</v>
      </c>
      <c r="C249" s="337" t="s">
        <v>426</v>
      </c>
      <c r="D249" s="315">
        <v>630</v>
      </c>
      <c r="E249" s="336"/>
      <c r="F249" s="336"/>
      <c r="G249" s="336"/>
      <c r="H249" s="336"/>
      <c r="I249" s="403">
        <v>0</v>
      </c>
      <c r="J249" s="368"/>
      <c r="K249" s="428">
        <f t="shared" si="6"/>
        <v>0</v>
      </c>
    </row>
    <row r="250" spans="1:12" s="16" customFormat="1" x14ac:dyDescent="0.2">
      <c r="A250" s="309" t="s">
        <v>90</v>
      </c>
      <c r="B250" s="585">
        <v>337</v>
      </c>
      <c r="C250" s="309" t="s">
        <v>13</v>
      </c>
      <c r="D250" s="307">
        <v>320</v>
      </c>
      <c r="E250" s="335" t="s">
        <v>683</v>
      </c>
      <c r="F250" s="335"/>
      <c r="G250" s="335"/>
      <c r="H250" s="335"/>
      <c r="I250" s="341">
        <v>0.46802662037037041</v>
      </c>
      <c r="J250" s="361"/>
      <c r="K250" s="428">
        <f t="shared" si="6"/>
        <v>0.46802662037037041</v>
      </c>
    </row>
    <row r="251" spans="1:12" x14ac:dyDescent="0.2">
      <c r="A251" s="309" t="s">
        <v>90</v>
      </c>
      <c r="B251" s="585">
        <v>338</v>
      </c>
      <c r="C251" s="309" t="s">
        <v>13</v>
      </c>
      <c r="D251" s="307">
        <v>400</v>
      </c>
      <c r="E251" s="335" t="s">
        <v>86</v>
      </c>
      <c r="F251" s="335" t="s">
        <v>15</v>
      </c>
      <c r="G251" s="309">
        <v>400</v>
      </c>
      <c r="H251" s="335" t="s">
        <v>564</v>
      </c>
      <c r="I251" s="341">
        <v>0.40162037037037041</v>
      </c>
      <c r="J251" s="361">
        <v>0.34837962962962959</v>
      </c>
      <c r="K251" s="428">
        <f t="shared" si="6"/>
        <v>0.75</v>
      </c>
      <c r="L251" s="16"/>
    </row>
    <row r="252" spans="1:12" x14ac:dyDescent="0.2">
      <c r="A252" s="309" t="s">
        <v>95</v>
      </c>
      <c r="B252" s="585">
        <v>340</v>
      </c>
      <c r="C252" s="309" t="s">
        <v>13</v>
      </c>
      <c r="D252" s="307">
        <v>400</v>
      </c>
      <c r="E252" s="335" t="s">
        <v>204</v>
      </c>
      <c r="F252" s="335"/>
      <c r="G252" s="335"/>
      <c r="H252" s="335"/>
      <c r="I252" s="341">
        <v>0.19155092592592593</v>
      </c>
      <c r="J252" s="361"/>
      <c r="K252" s="428">
        <f t="shared" si="6"/>
        <v>0.19155092592592593</v>
      </c>
      <c r="L252" s="16"/>
    </row>
    <row r="253" spans="1:12" s="16" customFormat="1" x14ac:dyDescent="0.2">
      <c r="A253" s="309" t="s">
        <v>90</v>
      </c>
      <c r="B253" s="585">
        <v>344</v>
      </c>
      <c r="C253" s="309" t="s">
        <v>13</v>
      </c>
      <c r="D253" s="307">
        <v>400</v>
      </c>
      <c r="E253" s="335" t="s">
        <v>109</v>
      </c>
      <c r="F253" s="335"/>
      <c r="G253" s="335"/>
      <c r="H253" s="335"/>
      <c r="I253" s="341">
        <v>0.10706018518518519</v>
      </c>
      <c r="J253" s="361"/>
      <c r="K253" s="428">
        <f t="shared" si="6"/>
        <v>0.10706018518518519</v>
      </c>
    </row>
    <row r="254" spans="1:12" s="16" customFormat="1" x14ac:dyDescent="0.2">
      <c r="A254" s="309" t="s">
        <v>90</v>
      </c>
      <c r="B254" s="585">
        <v>354</v>
      </c>
      <c r="C254" s="309" t="s">
        <v>13</v>
      </c>
      <c r="D254" s="307">
        <v>250</v>
      </c>
      <c r="E254" s="335" t="s">
        <v>245</v>
      </c>
      <c r="F254" s="335" t="s">
        <v>15</v>
      </c>
      <c r="G254" s="309">
        <v>160</v>
      </c>
      <c r="H254" s="335" t="s">
        <v>213</v>
      </c>
      <c r="I254" s="341">
        <v>0.43611111111111112</v>
      </c>
      <c r="J254" s="361">
        <v>0</v>
      </c>
      <c r="K254" s="428">
        <f t="shared" si="6"/>
        <v>0.43611111111111112</v>
      </c>
    </row>
    <row r="255" spans="1:12" s="16" customFormat="1" x14ac:dyDescent="0.2">
      <c r="A255" s="364" t="s">
        <v>90</v>
      </c>
      <c r="B255" s="585">
        <v>356</v>
      </c>
      <c r="C255" s="309" t="s">
        <v>13</v>
      </c>
      <c r="D255" s="360">
        <v>400</v>
      </c>
      <c r="E255" s="366" t="s">
        <v>103</v>
      </c>
      <c r="F255" s="335" t="s">
        <v>15</v>
      </c>
      <c r="G255" s="364">
        <v>400</v>
      </c>
      <c r="H255" s="366" t="s">
        <v>196</v>
      </c>
      <c r="I255" s="376">
        <v>0.2418981481481482</v>
      </c>
      <c r="J255" s="369">
        <v>0.24131944444444445</v>
      </c>
      <c r="K255" s="428">
        <f t="shared" si="6"/>
        <v>0.48321759259259267</v>
      </c>
    </row>
    <row r="256" spans="1:12" s="16" customFormat="1" ht="13.9" customHeight="1" x14ac:dyDescent="0.2">
      <c r="A256" s="364" t="s">
        <v>90</v>
      </c>
      <c r="B256" s="585">
        <v>357</v>
      </c>
      <c r="C256" s="309" t="s">
        <v>13</v>
      </c>
      <c r="D256" s="360">
        <v>400</v>
      </c>
      <c r="E256" s="366" t="s">
        <v>281</v>
      </c>
      <c r="F256" s="335"/>
      <c r="G256" s="364"/>
      <c r="H256" s="366"/>
      <c r="I256" s="376">
        <v>0.18287037037037035</v>
      </c>
      <c r="J256" s="369"/>
      <c r="K256" s="428">
        <f t="shared" si="6"/>
        <v>0.18287037037037035</v>
      </c>
    </row>
    <row r="257" spans="1:11" s="16" customFormat="1" ht="13.9" customHeight="1" x14ac:dyDescent="0.2">
      <c r="A257" s="364" t="s">
        <v>95</v>
      </c>
      <c r="B257" s="585">
        <v>366</v>
      </c>
      <c r="C257" s="309" t="s">
        <v>13</v>
      </c>
      <c r="D257" s="360">
        <v>250</v>
      </c>
      <c r="E257" s="366" t="s">
        <v>222</v>
      </c>
      <c r="F257" s="335"/>
      <c r="G257" s="366"/>
      <c r="H257" s="366"/>
      <c r="I257" s="376">
        <v>3.3333333333333333E-2</v>
      </c>
      <c r="J257" s="369"/>
      <c r="K257" s="428">
        <f t="shared" si="6"/>
        <v>3.3333333333333333E-2</v>
      </c>
    </row>
    <row r="258" spans="1:11" s="16" customFormat="1" ht="13.9" customHeight="1" x14ac:dyDescent="0.2">
      <c r="A258" s="364" t="s">
        <v>95</v>
      </c>
      <c r="B258" s="585">
        <v>367</v>
      </c>
      <c r="C258" s="309" t="s">
        <v>13</v>
      </c>
      <c r="D258" s="360">
        <v>160</v>
      </c>
      <c r="E258" s="366" t="s">
        <v>92</v>
      </c>
      <c r="F258" s="335"/>
      <c r="G258" s="366"/>
      <c r="H258" s="366"/>
      <c r="I258" s="376">
        <v>0.3125</v>
      </c>
      <c r="J258" s="369"/>
      <c r="K258" s="428">
        <f t="shared" si="6"/>
        <v>0.3125</v>
      </c>
    </row>
    <row r="259" spans="1:11" s="16" customFormat="1" ht="13.9" customHeight="1" x14ac:dyDescent="0.2">
      <c r="A259" s="364" t="s">
        <v>95</v>
      </c>
      <c r="B259" s="585">
        <v>368</v>
      </c>
      <c r="C259" s="309" t="s">
        <v>13</v>
      </c>
      <c r="D259" s="360">
        <v>250</v>
      </c>
      <c r="E259" s="366" t="s">
        <v>132</v>
      </c>
      <c r="F259" s="335" t="s">
        <v>15</v>
      </c>
      <c r="G259" s="366">
        <v>250</v>
      </c>
      <c r="H259" s="366" t="s">
        <v>685</v>
      </c>
      <c r="I259" s="376">
        <v>0.10833333333333334</v>
      </c>
      <c r="J259" s="369">
        <v>4.5370370370370366E-2</v>
      </c>
      <c r="K259" s="428">
        <f t="shared" si="6"/>
        <v>0.1537037037037037</v>
      </c>
    </row>
    <row r="260" spans="1:11" s="16" customFormat="1" ht="13.9" customHeight="1" x14ac:dyDescent="0.2">
      <c r="A260" s="309" t="s">
        <v>90</v>
      </c>
      <c r="B260" s="585">
        <v>372</v>
      </c>
      <c r="C260" s="309" t="s">
        <v>220</v>
      </c>
      <c r="D260" s="307">
        <v>250</v>
      </c>
      <c r="E260" s="335" t="s">
        <v>415</v>
      </c>
      <c r="F260" s="335" t="s">
        <v>267</v>
      </c>
      <c r="G260" s="335">
        <v>250</v>
      </c>
      <c r="H260" s="335" t="s">
        <v>416</v>
      </c>
      <c r="I260" s="341">
        <v>0.20833333333333334</v>
      </c>
      <c r="J260" s="361">
        <v>0.14074074074074075</v>
      </c>
      <c r="K260" s="428">
        <f t="shared" si="6"/>
        <v>0.34907407407407409</v>
      </c>
    </row>
    <row r="261" spans="1:11" s="16" customFormat="1" ht="13.9" customHeight="1" x14ac:dyDescent="0.2">
      <c r="A261" s="309" t="s">
        <v>90</v>
      </c>
      <c r="B261" s="585">
        <v>373</v>
      </c>
      <c r="C261" s="309" t="s">
        <v>13</v>
      </c>
      <c r="D261" s="307">
        <v>630</v>
      </c>
      <c r="E261" s="395" t="s">
        <v>194</v>
      </c>
      <c r="F261" s="335" t="s">
        <v>15</v>
      </c>
      <c r="G261" s="309">
        <v>630</v>
      </c>
      <c r="H261" s="335" t="s">
        <v>200</v>
      </c>
      <c r="I261" s="341">
        <v>0.16240446796002353</v>
      </c>
      <c r="J261" s="361">
        <v>9.7001763668430344E-2</v>
      </c>
      <c r="K261" s="428">
        <f t="shared" si="6"/>
        <v>0.25940623162845389</v>
      </c>
    </row>
    <row r="262" spans="1:11" s="16" customFormat="1" ht="13.9" customHeight="1" x14ac:dyDescent="0.2">
      <c r="A262" s="309" t="s">
        <v>95</v>
      </c>
      <c r="B262" s="585">
        <v>375</v>
      </c>
      <c r="C262" s="309" t="s">
        <v>13</v>
      </c>
      <c r="D262" s="307">
        <v>63</v>
      </c>
      <c r="E262" s="335" t="s">
        <v>124</v>
      </c>
      <c r="F262" s="335"/>
      <c r="G262" s="335"/>
      <c r="H262" s="335"/>
      <c r="I262" s="341">
        <v>0.14329805996472664</v>
      </c>
      <c r="J262" s="361"/>
      <c r="K262" s="428">
        <f t="shared" si="6"/>
        <v>0.14329805996472664</v>
      </c>
    </row>
    <row r="263" spans="1:11" s="16" customFormat="1" ht="14.45" customHeight="1" x14ac:dyDescent="0.2">
      <c r="A263" s="309" t="s">
        <v>90</v>
      </c>
      <c r="B263" s="585">
        <v>376</v>
      </c>
      <c r="C263" s="309" t="s">
        <v>13</v>
      </c>
      <c r="D263" s="307">
        <v>630</v>
      </c>
      <c r="E263" s="335" t="s">
        <v>189</v>
      </c>
      <c r="F263" s="335" t="s">
        <v>15</v>
      </c>
      <c r="G263" s="309">
        <v>630</v>
      </c>
      <c r="H263" s="335" t="s">
        <v>689</v>
      </c>
      <c r="I263" s="341">
        <v>0.26050852439741329</v>
      </c>
      <c r="J263" s="361">
        <v>0.18885949441504998</v>
      </c>
      <c r="K263" s="428">
        <f t="shared" si="6"/>
        <v>0.44936801881246324</v>
      </c>
    </row>
    <row r="264" spans="1:11" s="16" customFormat="1" ht="14.45" customHeight="1" x14ac:dyDescent="0.2">
      <c r="A264" s="309" t="s">
        <v>90</v>
      </c>
      <c r="B264" s="585">
        <v>377</v>
      </c>
      <c r="C264" s="309" t="s">
        <v>13</v>
      </c>
      <c r="D264" s="307">
        <v>630</v>
      </c>
      <c r="E264" s="335" t="s">
        <v>756</v>
      </c>
      <c r="F264" s="335" t="s">
        <v>15</v>
      </c>
      <c r="G264" s="309">
        <v>630</v>
      </c>
      <c r="H264" s="335" t="s">
        <v>213</v>
      </c>
      <c r="I264" s="341">
        <v>0.20870076425631984</v>
      </c>
      <c r="J264" s="361">
        <v>0.19143151087595534</v>
      </c>
      <c r="K264" s="428">
        <f t="shared" si="6"/>
        <v>0.40013227513227517</v>
      </c>
    </row>
    <row r="265" spans="1:11" s="16" customFormat="1" ht="14.45" customHeight="1" x14ac:dyDescent="0.2">
      <c r="A265" s="309" t="s">
        <v>90</v>
      </c>
      <c r="B265" s="585">
        <v>378</v>
      </c>
      <c r="C265" s="309" t="s">
        <v>13</v>
      </c>
      <c r="D265" s="307">
        <v>250</v>
      </c>
      <c r="E265" s="335" t="s">
        <v>208</v>
      </c>
      <c r="F265" s="335"/>
      <c r="G265" s="335"/>
      <c r="H265" s="335"/>
      <c r="I265" s="341">
        <v>0.15462962962962962</v>
      </c>
      <c r="J265" s="361"/>
      <c r="K265" s="428">
        <f t="shared" si="6"/>
        <v>0.15462962962962962</v>
      </c>
    </row>
    <row r="266" spans="1:11" s="16" customFormat="1" ht="13.9" customHeight="1" x14ac:dyDescent="0.2">
      <c r="A266" s="364" t="s">
        <v>90</v>
      </c>
      <c r="B266" s="585">
        <v>379</v>
      </c>
      <c r="C266" s="309" t="s">
        <v>13</v>
      </c>
      <c r="D266" s="360">
        <v>250</v>
      </c>
      <c r="E266" s="366" t="s">
        <v>227</v>
      </c>
      <c r="F266" s="335"/>
      <c r="G266" s="366"/>
      <c r="H266" s="366"/>
      <c r="I266" s="376">
        <v>0.62777777777777777</v>
      </c>
      <c r="J266" s="369"/>
      <c r="K266" s="428">
        <f t="shared" si="6"/>
        <v>0.62777777777777777</v>
      </c>
    </row>
    <row r="267" spans="1:11" s="16" customFormat="1" ht="13.9" customHeight="1" x14ac:dyDescent="0.2">
      <c r="A267" s="364" t="s">
        <v>90</v>
      </c>
      <c r="B267" s="585">
        <v>380</v>
      </c>
      <c r="C267" s="309" t="s">
        <v>13</v>
      </c>
      <c r="D267" s="360">
        <v>250</v>
      </c>
      <c r="E267" s="366" t="s">
        <v>757</v>
      </c>
      <c r="F267" s="335"/>
      <c r="G267" s="366"/>
      <c r="H267" s="366"/>
      <c r="I267" s="376">
        <v>0.48796296296296299</v>
      </c>
      <c r="J267" s="369"/>
      <c r="K267" s="428">
        <f t="shared" si="6"/>
        <v>0.48796296296296299</v>
      </c>
    </row>
    <row r="268" spans="1:11" s="16" customFormat="1" x14ac:dyDescent="0.2">
      <c r="A268" s="364" t="s">
        <v>95</v>
      </c>
      <c r="B268" s="585">
        <v>381</v>
      </c>
      <c r="C268" s="309" t="s">
        <v>13</v>
      </c>
      <c r="D268" s="360">
        <v>400</v>
      </c>
      <c r="E268" s="366" t="s">
        <v>87</v>
      </c>
      <c r="F268" s="335"/>
      <c r="G268" s="366"/>
      <c r="H268" s="366"/>
      <c r="I268" s="376">
        <v>0.3576388888888889</v>
      </c>
      <c r="J268" s="369"/>
      <c r="K268" s="428">
        <f t="shared" si="6"/>
        <v>0.3576388888888889</v>
      </c>
    </row>
    <row r="269" spans="1:11" s="16" customFormat="1" ht="13.9" customHeight="1" x14ac:dyDescent="0.2">
      <c r="A269" s="309" t="s">
        <v>90</v>
      </c>
      <c r="B269" s="585">
        <v>383</v>
      </c>
      <c r="C269" s="309" t="s">
        <v>13</v>
      </c>
      <c r="D269" s="307">
        <v>400</v>
      </c>
      <c r="E269" s="335" t="s">
        <v>758</v>
      </c>
      <c r="F269" s="335" t="s">
        <v>15</v>
      </c>
      <c r="G269" s="309">
        <v>400</v>
      </c>
      <c r="H269" s="335" t="s">
        <v>796</v>
      </c>
      <c r="I269" s="341">
        <v>0.40682870370370372</v>
      </c>
      <c r="J269" s="361">
        <v>0.29340277777777779</v>
      </c>
      <c r="K269" s="428">
        <f t="shared" si="6"/>
        <v>0.70023148148148151</v>
      </c>
    </row>
    <row r="270" spans="1:11" s="16" customFormat="1" ht="14.45" customHeight="1" x14ac:dyDescent="0.2">
      <c r="A270" s="309" t="s">
        <v>90</v>
      </c>
      <c r="B270" s="585">
        <v>384</v>
      </c>
      <c r="C270" s="309" t="s">
        <v>13</v>
      </c>
      <c r="D270" s="307">
        <v>400</v>
      </c>
      <c r="E270" s="335"/>
      <c r="F270" s="335" t="s">
        <v>0</v>
      </c>
      <c r="G270" s="335"/>
      <c r="H270" s="335"/>
      <c r="I270" s="341">
        <v>0</v>
      </c>
      <c r="J270" s="361"/>
      <c r="K270" s="428">
        <f t="shared" si="6"/>
        <v>0</v>
      </c>
    </row>
    <row r="271" spans="1:11" s="16" customFormat="1" ht="14.45" customHeight="1" x14ac:dyDescent="0.2">
      <c r="A271" s="309" t="s">
        <v>231</v>
      </c>
      <c r="B271" s="585">
        <v>385</v>
      </c>
      <c r="C271" s="309" t="s">
        <v>13</v>
      </c>
      <c r="D271" s="307">
        <v>180</v>
      </c>
      <c r="E271" s="335" t="s">
        <v>233</v>
      </c>
      <c r="F271" s="335" t="s">
        <v>15</v>
      </c>
      <c r="G271" s="309">
        <v>320</v>
      </c>
      <c r="H271" s="335" t="s">
        <v>249</v>
      </c>
      <c r="I271" s="341">
        <v>0.34722222222222221</v>
      </c>
      <c r="J271" s="361">
        <v>0.42173032407407407</v>
      </c>
      <c r="K271" s="428">
        <f t="shared" si="6"/>
        <v>0.76895254629629628</v>
      </c>
    </row>
    <row r="272" spans="1:11" s="16" customFormat="1" ht="14.45" customHeight="1" x14ac:dyDescent="0.2">
      <c r="A272" s="309"/>
      <c r="B272" s="585">
        <v>386</v>
      </c>
      <c r="C272" s="309" t="s">
        <v>13</v>
      </c>
      <c r="D272" s="307">
        <v>250</v>
      </c>
      <c r="E272" s="335" t="s">
        <v>406</v>
      </c>
      <c r="F272" s="335" t="s">
        <v>15</v>
      </c>
      <c r="G272" s="309">
        <v>250</v>
      </c>
      <c r="H272" s="335"/>
      <c r="I272" s="341">
        <v>9.0740740740740733E-2</v>
      </c>
      <c r="J272" s="361">
        <v>0</v>
      </c>
      <c r="K272" s="428">
        <f t="shared" si="6"/>
        <v>9.0740740740740733E-2</v>
      </c>
    </row>
    <row r="273" spans="1:12" s="16" customFormat="1" ht="14.45" customHeight="1" x14ac:dyDescent="0.2">
      <c r="A273" s="309" t="s">
        <v>231</v>
      </c>
      <c r="B273" s="585">
        <v>387</v>
      </c>
      <c r="C273" s="309" t="s">
        <v>13</v>
      </c>
      <c r="D273" s="307">
        <v>1250</v>
      </c>
      <c r="E273" s="335">
        <v>410</v>
      </c>
      <c r="F273" s="335" t="s">
        <v>262</v>
      </c>
      <c r="G273" s="309">
        <v>1250</v>
      </c>
      <c r="H273" s="335">
        <v>390</v>
      </c>
      <c r="I273" s="341">
        <v>8.1481481481481488E-2</v>
      </c>
      <c r="J273" s="361">
        <v>0</v>
      </c>
      <c r="K273" s="428">
        <f t="shared" si="6"/>
        <v>8.1481481481481488E-2</v>
      </c>
    </row>
    <row r="274" spans="1:12" s="16" customFormat="1" ht="14.45" customHeight="1" x14ac:dyDescent="0.2">
      <c r="A274" s="364" t="s">
        <v>231</v>
      </c>
      <c r="B274" s="585">
        <v>389</v>
      </c>
      <c r="C274" s="309" t="s">
        <v>13</v>
      </c>
      <c r="D274" s="360">
        <v>630</v>
      </c>
      <c r="E274" s="366" t="s">
        <v>188</v>
      </c>
      <c r="F274" s="335" t="s">
        <v>15</v>
      </c>
      <c r="G274" s="364">
        <v>630</v>
      </c>
      <c r="H274" s="366"/>
      <c r="I274" s="376">
        <v>0.39719282774838327</v>
      </c>
      <c r="J274" s="369">
        <v>0</v>
      </c>
      <c r="K274" s="428">
        <f t="shared" si="6"/>
        <v>0.39719282774838327</v>
      </c>
    </row>
    <row r="275" spans="1:12" ht="14.45" customHeight="1" x14ac:dyDescent="0.2">
      <c r="A275" s="364" t="s">
        <v>231</v>
      </c>
      <c r="B275" s="585">
        <v>388</v>
      </c>
      <c r="C275" s="309" t="s">
        <v>13</v>
      </c>
      <c r="D275" s="360">
        <v>1250</v>
      </c>
      <c r="E275" s="366">
        <v>400</v>
      </c>
      <c r="F275" s="335" t="s">
        <v>15</v>
      </c>
      <c r="G275" s="364">
        <v>1250</v>
      </c>
      <c r="H275" s="366">
        <v>400</v>
      </c>
      <c r="I275" s="376">
        <v>6.4814814814814825E-2</v>
      </c>
      <c r="J275" s="369">
        <v>0.10185185185185186</v>
      </c>
      <c r="K275" s="428">
        <f t="shared" si="6"/>
        <v>0.16666666666666669</v>
      </c>
      <c r="L275" s="16"/>
    </row>
    <row r="276" spans="1:12" s="16" customFormat="1" ht="14.45" customHeight="1" x14ac:dyDescent="0.2">
      <c r="A276" s="309" t="s">
        <v>90</v>
      </c>
      <c r="B276" s="585">
        <v>390</v>
      </c>
      <c r="C276" s="309" t="s">
        <v>13</v>
      </c>
      <c r="D276" s="307">
        <v>400</v>
      </c>
      <c r="E276" s="335" t="s">
        <v>682</v>
      </c>
      <c r="F276" s="335" t="s">
        <v>15</v>
      </c>
      <c r="G276" s="309">
        <v>400</v>
      </c>
      <c r="H276" s="335" t="s">
        <v>177</v>
      </c>
      <c r="I276" s="341">
        <v>0.49189814814814814</v>
      </c>
      <c r="J276" s="361">
        <v>0.19675925925925927</v>
      </c>
      <c r="K276" s="428">
        <f t="shared" si="6"/>
        <v>0.68865740740740744</v>
      </c>
    </row>
    <row r="277" spans="1:12" ht="14.45" customHeight="1" x14ac:dyDescent="0.2">
      <c r="A277" s="309" t="s">
        <v>95</v>
      </c>
      <c r="B277" s="585">
        <v>391</v>
      </c>
      <c r="C277" s="309" t="s">
        <v>13</v>
      </c>
      <c r="D277" s="307">
        <v>160</v>
      </c>
      <c r="E277" s="335" t="s">
        <v>747</v>
      </c>
      <c r="F277" s="335"/>
      <c r="G277" s="335"/>
      <c r="H277" s="335"/>
      <c r="I277" s="341">
        <v>1.8807870370370371E-2</v>
      </c>
      <c r="J277" s="361"/>
      <c r="K277" s="428">
        <f t="shared" si="6"/>
        <v>1.8807870370370371E-2</v>
      </c>
      <c r="L277" s="16"/>
    </row>
    <row r="278" spans="1:12" s="16" customFormat="1" ht="14.45" customHeight="1" x14ac:dyDescent="0.2">
      <c r="A278" s="309" t="s">
        <v>90</v>
      </c>
      <c r="B278" s="585">
        <v>392</v>
      </c>
      <c r="C278" s="309" t="s">
        <v>13</v>
      </c>
      <c r="D278" s="307">
        <v>250</v>
      </c>
      <c r="E278" s="335" t="s">
        <v>96</v>
      </c>
      <c r="F278" s="335"/>
      <c r="G278" s="335"/>
      <c r="H278" s="335"/>
      <c r="I278" s="341">
        <v>0.875</v>
      </c>
      <c r="J278" s="361"/>
      <c r="K278" s="428">
        <f t="shared" si="6"/>
        <v>0.875</v>
      </c>
    </row>
    <row r="279" spans="1:12" ht="30" x14ac:dyDescent="0.2">
      <c r="A279" s="337" t="s">
        <v>90</v>
      </c>
      <c r="B279" s="586">
        <v>393</v>
      </c>
      <c r="C279" s="337" t="s">
        <v>728</v>
      </c>
      <c r="D279" s="315">
        <v>400</v>
      </c>
      <c r="E279" s="336"/>
      <c r="F279" s="336" t="s">
        <v>42</v>
      </c>
      <c r="G279" s="336">
        <v>400</v>
      </c>
      <c r="H279" s="336"/>
      <c r="I279" s="403">
        <v>0</v>
      </c>
      <c r="J279" s="368">
        <v>0</v>
      </c>
      <c r="K279" s="428">
        <f t="shared" si="6"/>
        <v>0</v>
      </c>
      <c r="L279" s="16"/>
    </row>
    <row r="280" spans="1:12" x14ac:dyDescent="0.2">
      <c r="A280" s="364" t="s">
        <v>90</v>
      </c>
      <c r="B280" s="585">
        <v>394</v>
      </c>
      <c r="C280" s="309" t="s">
        <v>13</v>
      </c>
      <c r="D280" s="360">
        <v>180</v>
      </c>
      <c r="E280" s="366" t="s">
        <v>759</v>
      </c>
      <c r="F280" s="335" t="s">
        <v>15</v>
      </c>
      <c r="G280" s="364">
        <v>180</v>
      </c>
      <c r="H280" s="366" t="s">
        <v>797</v>
      </c>
      <c r="I280" s="376">
        <v>0.22633744855967078</v>
      </c>
      <c r="J280" s="369">
        <v>0.40380658436213995</v>
      </c>
      <c r="K280" s="428">
        <f t="shared" si="6"/>
        <v>0.63014403292181076</v>
      </c>
      <c r="L280" s="16"/>
    </row>
    <row r="281" spans="1:12" ht="14.45" customHeight="1" x14ac:dyDescent="0.2">
      <c r="A281" s="309" t="s">
        <v>90</v>
      </c>
      <c r="B281" s="585">
        <v>395</v>
      </c>
      <c r="C281" s="309" t="s">
        <v>13</v>
      </c>
      <c r="D281" s="307">
        <v>400</v>
      </c>
      <c r="E281" s="335" t="s">
        <v>107</v>
      </c>
      <c r="F281" s="335" t="s">
        <v>15</v>
      </c>
      <c r="G281" s="309">
        <v>400</v>
      </c>
      <c r="H281" s="335" t="s">
        <v>414</v>
      </c>
      <c r="I281" s="341">
        <v>0.39641203703703703</v>
      </c>
      <c r="J281" s="361">
        <v>0.32291666666666669</v>
      </c>
      <c r="K281" s="428">
        <f t="shared" si="6"/>
        <v>0.71932870370370372</v>
      </c>
      <c r="L281" s="16"/>
    </row>
    <row r="282" spans="1:12" s="16" customFormat="1" ht="14.45" customHeight="1" x14ac:dyDescent="0.2">
      <c r="A282" s="364" t="s">
        <v>90</v>
      </c>
      <c r="B282" s="585">
        <v>396</v>
      </c>
      <c r="C282" s="309" t="s">
        <v>13</v>
      </c>
      <c r="D282" s="360">
        <v>400</v>
      </c>
      <c r="E282" s="366" t="s">
        <v>760</v>
      </c>
      <c r="F282" s="335"/>
      <c r="G282" s="366"/>
      <c r="H282" s="366"/>
      <c r="I282" s="376">
        <v>0.10995370370370371</v>
      </c>
      <c r="J282" s="369"/>
      <c r="K282" s="428">
        <f t="shared" ref="K282:K345" si="7">I282+J282</f>
        <v>0.10995370370370371</v>
      </c>
    </row>
    <row r="283" spans="1:12" s="16" customFormat="1" x14ac:dyDescent="0.2">
      <c r="A283" s="309" t="s">
        <v>95</v>
      </c>
      <c r="B283" s="585">
        <v>397</v>
      </c>
      <c r="C283" s="309" t="s">
        <v>13</v>
      </c>
      <c r="D283" s="307">
        <v>160</v>
      </c>
      <c r="E283" s="335"/>
      <c r="F283" s="335"/>
      <c r="G283" s="335"/>
      <c r="H283" s="335"/>
      <c r="I283" s="341">
        <v>0.42534722222222227</v>
      </c>
      <c r="J283" s="361"/>
      <c r="K283" s="428">
        <f t="shared" si="7"/>
        <v>0.42534722222222227</v>
      </c>
    </row>
    <row r="284" spans="1:12" s="16" customFormat="1" ht="14.45" customHeight="1" x14ac:dyDescent="0.2">
      <c r="A284" s="309" t="s">
        <v>90</v>
      </c>
      <c r="B284" s="585">
        <v>398</v>
      </c>
      <c r="C284" s="309" t="s">
        <v>729</v>
      </c>
      <c r="D284" s="307">
        <v>400</v>
      </c>
      <c r="E284" s="335" t="s">
        <v>87</v>
      </c>
      <c r="F284" s="335" t="s">
        <v>15</v>
      </c>
      <c r="G284" s="309">
        <v>400</v>
      </c>
      <c r="H284" s="335"/>
      <c r="I284" s="341">
        <v>0.51388888888888895</v>
      </c>
      <c r="J284" s="361">
        <v>0</v>
      </c>
      <c r="K284" s="428">
        <f t="shared" si="7"/>
        <v>0.51388888888888895</v>
      </c>
    </row>
    <row r="285" spans="1:12" s="16" customFormat="1" ht="14.45" customHeight="1" x14ac:dyDescent="0.2">
      <c r="A285" s="309" t="s">
        <v>90</v>
      </c>
      <c r="B285" s="585">
        <v>399</v>
      </c>
      <c r="C285" s="309" t="s">
        <v>13</v>
      </c>
      <c r="D285" s="307">
        <v>400</v>
      </c>
      <c r="E285" s="335" t="s">
        <v>86</v>
      </c>
      <c r="F285" s="335"/>
      <c r="G285" s="335"/>
      <c r="H285" s="335"/>
      <c r="I285" s="341">
        <v>1.5625E-2</v>
      </c>
      <c r="J285" s="361"/>
      <c r="K285" s="428">
        <f t="shared" si="7"/>
        <v>1.5625E-2</v>
      </c>
    </row>
    <row r="286" spans="1:12" s="16" customFormat="1" ht="30" x14ac:dyDescent="0.2">
      <c r="A286" s="337" t="s">
        <v>90</v>
      </c>
      <c r="B286" s="586">
        <v>401</v>
      </c>
      <c r="C286" s="337" t="s">
        <v>730</v>
      </c>
      <c r="D286" s="315">
        <v>400</v>
      </c>
      <c r="E286" s="336"/>
      <c r="F286" s="336" t="s">
        <v>15</v>
      </c>
      <c r="G286" s="337">
        <v>400</v>
      </c>
      <c r="H286" s="336"/>
      <c r="I286" s="403">
        <v>0</v>
      </c>
      <c r="J286" s="368">
        <v>0</v>
      </c>
      <c r="K286" s="428">
        <f t="shared" si="7"/>
        <v>0</v>
      </c>
    </row>
    <row r="287" spans="1:12" s="16" customFormat="1" x14ac:dyDescent="0.2">
      <c r="A287" s="309" t="s">
        <v>95</v>
      </c>
      <c r="B287" s="585">
        <v>402</v>
      </c>
      <c r="C287" s="309" t="s">
        <v>13</v>
      </c>
      <c r="D287" s="307">
        <v>320</v>
      </c>
      <c r="E287" s="335" t="s">
        <v>761</v>
      </c>
      <c r="F287" s="335"/>
      <c r="G287" s="335"/>
      <c r="H287" s="335"/>
      <c r="I287" s="341">
        <v>0.1193576388888889</v>
      </c>
      <c r="J287" s="361"/>
      <c r="K287" s="428">
        <f t="shared" si="7"/>
        <v>0.1193576388888889</v>
      </c>
    </row>
    <row r="288" spans="1:12" s="16" customFormat="1" ht="14.45" customHeight="1" x14ac:dyDescent="0.2">
      <c r="A288" s="309" t="s">
        <v>95</v>
      </c>
      <c r="B288" s="585">
        <v>403</v>
      </c>
      <c r="C288" s="309" t="s">
        <v>13</v>
      </c>
      <c r="D288" s="307">
        <v>400</v>
      </c>
      <c r="E288" s="335" t="s">
        <v>106</v>
      </c>
      <c r="F288" s="335"/>
      <c r="G288" s="335"/>
      <c r="H288" s="335"/>
      <c r="I288" s="341">
        <v>0.25810185185185186</v>
      </c>
      <c r="J288" s="361"/>
      <c r="K288" s="428">
        <f t="shared" si="7"/>
        <v>0.25810185185185186</v>
      </c>
    </row>
    <row r="289" spans="1:12" x14ac:dyDescent="0.2">
      <c r="A289" s="309" t="s">
        <v>90</v>
      </c>
      <c r="B289" s="585">
        <v>405</v>
      </c>
      <c r="C289" s="309" t="s">
        <v>33</v>
      </c>
      <c r="D289" s="307">
        <v>400</v>
      </c>
      <c r="E289" s="335" t="s">
        <v>762</v>
      </c>
      <c r="F289" s="335" t="s">
        <v>58</v>
      </c>
      <c r="G289" s="309">
        <v>400</v>
      </c>
      <c r="H289" s="335" t="s">
        <v>798</v>
      </c>
      <c r="I289" s="341">
        <v>4.9768518518518524E-2</v>
      </c>
      <c r="J289" s="361">
        <v>0.10879629629629629</v>
      </c>
      <c r="K289" s="428">
        <f t="shared" si="7"/>
        <v>0.15856481481481483</v>
      </c>
      <c r="L289" s="16"/>
    </row>
    <row r="290" spans="1:12" s="16" customFormat="1" ht="13.9" customHeight="1" x14ac:dyDescent="0.2">
      <c r="A290" s="309" t="s">
        <v>231</v>
      </c>
      <c r="B290" s="585">
        <v>406</v>
      </c>
      <c r="C290" s="371" t="s">
        <v>13</v>
      </c>
      <c r="D290" s="307">
        <v>250</v>
      </c>
      <c r="E290" s="335" t="s">
        <v>87</v>
      </c>
      <c r="F290" s="335" t="s">
        <v>58</v>
      </c>
      <c r="G290" s="309">
        <v>250</v>
      </c>
      <c r="H290" s="335" t="s">
        <v>212</v>
      </c>
      <c r="I290" s="341">
        <v>0</v>
      </c>
      <c r="J290" s="361">
        <v>8.0555555555555561E-2</v>
      </c>
      <c r="K290" s="428">
        <f t="shared" si="7"/>
        <v>8.0555555555555561E-2</v>
      </c>
    </row>
    <row r="291" spans="1:12" s="16" customFormat="1" x14ac:dyDescent="0.2">
      <c r="A291" s="309" t="s">
        <v>95</v>
      </c>
      <c r="B291" s="585">
        <v>415</v>
      </c>
      <c r="C291" s="309" t="s">
        <v>13</v>
      </c>
      <c r="D291" s="307">
        <v>160</v>
      </c>
      <c r="E291" s="335" t="s">
        <v>194</v>
      </c>
      <c r="F291" s="309"/>
      <c r="G291" s="309"/>
      <c r="H291" s="335"/>
      <c r="I291" s="341">
        <v>0.14930555555555555</v>
      </c>
      <c r="J291" s="361"/>
      <c r="K291" s="428">
        <f t="shared" si="7"/>
        <v>0.14930555555555555</v>
      </c>
    </row>
    <row r="292" spans="1:12" s="16" customFormat="1" ht="13.9" customHeight="1" x14ac:dyDescent="0.2">
      <c r="A292" s="309" t="s">
        <v>95</v>
      </c>
      <c r="B292" s="585">
        <v>417</v>
      </c>
      <c r="C292" s="309" t="s">
        <v>13</v>
      </c>
      <c r="D292" s="307">
        <v>250</v>
      </c>
      <c r="E292" s="335" t="s">
        <v>706</v>
      </c>
      <c r="F292" s="335"/>
      <c r="G292" s="335"/>
      <c r="H292" s="335"/>
      <c r="I292" s="341">
        <v>0.20925925925925928</v>
      </c>
      <c r="J292" s="361"/>
      <c r="K292" s="428">
        <f t="shared" si="7"/>
        <v>0.20925925925925928</v>
      </c>
    </row>
    <row r="293" spans="1:12" s="16" customFormat="1" ht="13.9" customHeight="1" x14ac:dyDescent="0.2">
      <c r="A293" s="309" t="s">
        <v>90</v>
      </c>
      <c r="B293" s="585">
        <v>419</v>
      </c>
      <c r="C293" s="309" t="s">
        <v>13</v>
      </c>
      <c r="D293" s="307">
        <v>160</v>
      </c>
      <c r="E293" s="335" t="s">
        <v>212</v>
      </c>
      <c r="F293" s="335" t="s">
        <v>15</v>
      </c>
      <c r="G293" s="309">
        <v>160</v>
      </c>
      <c r="H293" s="335" t="s">
        <v>124</v>
      </c>
      <c r="I293" s="341">
        <v>0.33709490740740744</v>
      </c>
      <c r="J293" s="361">
        <v>0.34866898148148151</v>
      </c>
      <c r="K293" s="428">
        <f t="shared" si="7"/>
        <v>0.68576388888888895</v>
      </c>
    </row>
    <row r="294" spans="1:12" s="16" customFormat="1" ht="13.9" customHeight="1" x14ac:dyDescent="0.2">
      <c r="A294" s="309" t="s">
        <v>90</v>
      </c>
      <c r="B294" s="585">
        <v>420</v>
      </c>
      <c r="C294" s="309" t="s">
        <v>13</v>
      </c>
      <c r="D294" s="307">
        <v>630</v>
      </c>
      <c r="E294" s="335" t="s">
        <v>86</v>
      </c>
      <c r="F294" s="335" t="s">
        <v>15</v>
      </c>
      <c r="G294" s="309">
        <v>630</v>
      </c>
      <c r="H294" s="335" t="s">
        <v>282</v>
      </c>
      <c r="I294" s="341">
        <v>0.13668430335097001</v>
      </c>
      <c r="J294" s="361">
        <v>0.12198706643151087</v>
      </c>
      <c r="K294" s="428">
        <f t="shared" si="7"/>
        <v>0.2586713697824809</v>
      </c>
    </row>
    <row r="295" spans="1:12" s="16" customFormat="1" ht="13.9" customHeight="1" x14ac:dyDescent="0.2">
      <c r="A295" s="309" t="s">
        <v>90</v>
      </c>
      <c r="B295" s="585">
        <v>421</v>
      </c>
      <c r="C295" s="309" t="s">
        <v>13</v>
      </c>
      <c r="D295" s="307">
        <v>400</v>
      </c>
      <c r="E295" s="335" t="s">
        <v>409</v>
      </c>
      <c r="F295" s="335" t="s">
        <v>15</v>
      </c>
      <c r="G295" s="309">
        <v>400</v>
      </c>
      <c r="H295" s="335" t="s">
        <v>675</v>
      </c>
      <c r="I295" s="341">
        <v>0.21122685185185189</v>
      </c>
      <c r="J295" s="361">
        <v>0.2517361111111111</v>
      </c>
      <c r="K295" s="428">
        <f t="shared" si="7"/>
        <v>0.46296296296296302</v>
      </c>
    </row>
    <row r="296" spans="1:12" s="16" customFormat="1" ht="13.9" customHeight="1" x14ac:dyDescent="0.2">
      <c r="A296" s="364" t="s">
        <v>95</v>
      </c>
      <c r="B296" s="585">
        <v>422</v>
      </c>
      <c r="C296" s="309" t="s">
        <v>13</v>
      </c>
      <c r="D296" s="360">
        <v>40</v>
      </c>
      <c r="E296" s="366" t="s">
        <v>197</v>
      </c>
      <c r="F296" s="335"/>
      <c r="G296" s="366"/>
      <c r="H296" s="366"/>
      <c r="I296" s="376">
        <v>6.9444444444444448E-2</v>
      </c>
      <c r="J296" s="369"/>
      <c r="K296" s="428">
        <f t="shared" si="7"/>
        <v>6.9444444444444448E-2</v>
      </c>
    </row>
    <row r="297" spans="1:12" s="16" customFormat="1" ht="13.9" customHeight="1" x14ac:dyDescent="0.2">
      <c r="A297" s="364" t="s">
        <v>95</v>
      </c>
      <c r="B297" s="585">
        <v>426</v>
      </c>
      <c r="C297" s="309" t="s">
        <v>13</v>
      </c>
      <c r="D297" s="360">
        <v>250</v>
      </c>
      <c r="E297" s="366" t="s">
        <v>688</v>
      </c>
      <c r="F297" s="335"/>
      <c r="G297" s="366"/>
      <c r="H297" s="366"/>
      <c r="I297" s="376">
        <v>0.79074074074074086</v>
      </c>
      <c r="J297" s="369"/>
      <c r="K297" s="428">
        <f t="shared" si="7"/>
        <v>0.79074074074074086</v>
      </c>
    </row>
    <row r="298" spans="1:12" s="16" customFormat="1" ht="13.9" customHeight="1" x14ac:dyDescent="0.2">
      <c r="A298" s="364" t="s">
        <v>90</v>
      </c>
      <c r="B298" s="585">
        <v>428</v>
      </c>
      <c r="C298" s="309" t="s">
        <v>13</v>
      </c>
      <c r="D298" s="360">
        <v>100</v>
      </c>
      <c r="E298" s="366" t="s">
        <v>203</v>
      </c>
      <c r="F298" s="335" t="s">
        <v>15</v>
      </c>
      <c r="G298" s="364">
        <v>100</v>
      </c>
      <c r="H298" s="366" t="s">
        <v>205</v>
      </c>
      <c r="I298" s="376">
        <v>0.49074074074074076</v>
      </c>
      <c r="J298" s="369">
        <v>0.32407407407407407</v>
      </c>
      <c r="K298" s="428">
        <f t="shared" si="7"/>
        <v>0.81481481481481488</v>
      </c>
    </row>
    <row r="299" spans="1:12" s="16" customFormat="1" ht="13.9" customHeight="1" x14ac:dyDescent="0.2">
      <c r="A299" s="364" t="s">
        <v>90</v>
      </c>
      <c r="B299" s="585">
        <v>429</v>
      </c>
      <c r="C299" s="309" t="s">
        <v>809</v>
      </c>
      <c r="D299" s="360">
        <v>180</v>
      </c>
      <c r="E299" s="366"/>
      <c r="F299" s="335" t="s">
        <v>15</v>
      </c>
      <c r="G299" s="364">
        <v>250</v>
      </c>
      <c r="H299" s="366" t="s">
        <v>418</v>
      </c>
      <c r="I299" s="376">
        <v>0</v>
      </c>
      <c r="J299" s="369">
        <v>0.13425925925925927</v>
      </c>
      <c r="K299" s="428">
        <f t="shared" si="7"/>
        <v>0.13425925925925927</v>
      </c>
    </row>
    <row r="300" spans="1:12" s="16" customFormat="1" x14ac:dyDescent="0.2">
      <c r="A300" s="364" t="s">
        <v>90</v>
      </c>
      <c r="B300" s="585">
        <v>432</v>
      </c>
      <c r="C300" s="309" t="s">
        <v>13</v>
      </c>
      <c r="D300" s="360">
        <v>400</v>
      </c>
      <c r="E300" s="366" t="s">
        <v>185</v>
      </c>
      <c r="F300" s="335" t="s">
        <v>15</v>
      </c>
      <c r="G300" s="364">
        <v>400</v>
      </c>
      <c r="H300" s="366" t="s">
        <v>420</v>
      </c>
      <c r="I300" s="376">
        <v>0.24363425925925927</v>
      </c>
      <c r="J300" s="369">
        <v>5.2083333333333336E-2</v>
      </c>
      <c r="K300" s="428">
        <f t="shared" si="7"/>
        <v>0.29571759259259262</v>
      </c>
    </row>
    <row r="301" spans="1:12" s="16" customFormat="1" ht="13.9" customHeight="1" x14ac:dyDescent="0.2">
      <c r="A301" s="364" t="s">
        <v>90</v>
      </c>
      <c r="B301" s="585">
        <v>433</v>
      </c>
      <c r="C301" s="309" t="s">
        <v>13</v>
      </c>
      <c r="D301" s="360">
        <v>630</v>
      </c>
      <c r="E301" s="366" t="s">
        <v>261</v>
      </c>
      <c r="F301" s="335" t="s">
        <v>15</v>
      </c>
      <c r="G301" s="364">
        <v>630</v>
      </c>
      <c r="H301" s="366" t="s">
        <v>260</v>
      </c>
      <c r="I301" s="376">
        <v>0.23809523809523811</v>
      </c>
      <c r="J301" s="369">
        <v>0.31525573192239859</v>
      </c>
      <c r="K301" s="428">
        <f t="shared" si="7"/>
        <v>0.55335097001763667</v>
      </c>
    </row>
    <row r="302" spans="1:12" s="16" customFormat="1" ht="13.9" customHeight="1" x14ac:dyDescent="0.2">
      <c r="A302" s="309" t="s">
        <v>95</v>
      </c>
      <c r="B302" s="585">
        <v>434</v>
      </c>
      <c r="C302" s="309" t="s">
        <v>13</v>
      </c>
      <c r="D302" s="307">
        <v>250</v>
      </c>
      <c r="E302" s="335" t="s">
        <v>763</v>
      </c>
      <c r="F302" s="335"/>
      <c r="G302" s="335"/>
      <c r="H302" s="335"/>
      <c r="I302" s="341">
        <v>0.25092592592592594</v>
      </c>
      <c r="J302" s="361"/>
      <c r="K302" s="428">
        <f t="shared" si="7"/>
        <v>0.25092592592592594</v>
      </c>
    </row>
    <row r="303" spans="1:12" s="16" customFormat="1" ht="13.9" customHeight="1" x14ac:dyDescent="0.2">
      <c r="A303" s="364" t="s">
        <v>95</v>
      </c>
      <c r="B303" s="585">
        <v>435</v>
      </c>
      <c r="C303" s="309" t="s">
        <v>13</v>
      </c>
      <c r="D303" s="360">
        <v>400</v>
      </c>
      <c r="E303" s="366" t="s">
        <v>125</v>
      </c>
      <c r="F303" s="335"/>
      <c r="G303" s="366"/>
      <c r="H303" s="366"/>
      <c r="I303" s="376">
        <v>0.53182870370370372</v>
      </c>
      <c r="J303" s="369"/>
      <c r="K303" s="428">
        <f t="shared" si="7"/>
        <v>0.53182870370370372</v>
      </c>
    </row>
    <row r="304" spans="1:12" s="16" customFormat="1" ht="13.9" customHeight="1" x14ac:dyDescent="0.2">
      <c r="A304" s="364" t="s">
        <v>90</v>
      </c>
      <c r="B304" s="585">
        <v>437</v>
      </c>
      <c r="C304" s="309" t="s">
        <v>13</v>
      </c>
      <c r="D304" s="360">
        <v>630</v>
      </c>
      <c r="E304" s="366" t="s">
        <v>111</v>
      </c>
      <c r="F304" s="335" t="s">
        <v>15</v>
      </c>
      <c r="G304" s="366">
        <v>630</v>
      </c>
      <c r="H304" s="366" t="s">
        <v>230</v>
      </c>
      <c r="I304" s="376">
        <v>0.27961493239271018</v>
      </c>
      <c r="J304" s="369">
        <v>9.3327454438565549E-2</v>
      </c>
      <c r="K304" s="428">
        <f t="shared" si="7"/>
        <v>0.37294238683127573</v>
      </c>
    </row>
    <row r="305" spans="1:82" s="16" customFormat="1" ht="13.9" customHeight="1" thickBot="1" x14ac:dyDescent="0.25">
      <c r="A305" s="309" t="s">
        <v>90</v>
      </c>
      <c r="B305" s="585">
        <v>438</v>
      </c>
      <c r="C305" s="309" t="s">
        <v>13</v>
      </c>
      <c r="D305" s="307">
        <v>400</v>
      </c>
      <c r="E305" s="335" t="s">
        <v>190</v>
      </c>
      <c r="F305" s="335" t="s">
        <v>15</v>
      </c>
      <c r="G305" s="335">
        <v>400</v>
      </c>
      <c r="H305" s="335" t="s">
        <v>270</v>
      </c>
      <c r="I305" s="341">
        <v>4.8032407407407413E-2</v>
      </c>
      <c r="J305" s="361">
        <v>0.18692129629629631</v>
      </c>
      <c r="K305" s="428">
        <f t="shared" si="7"/>
        <v>0.23495370370370372</v>
      </c>
    </row>
    <row r="306" spans="1:82" s="21" customFormat="1" ht="13.9" customHeight="1" x14ac:dyDescent="0.2">
      <c r="A306" s="364" t="s">
        <v>90</v>
      </c>
      <c r="B306" s="585">
        <v>439</v>
      </c>
      <c r="C306" s="309" t="s">
        <v>13</v>
      </c>
      <c r="D306" s="360">
        <v>1000</v>
      </c>
      <c r="E306" s="366" t="s">
        <v>719</v>
      </c>
      <c r="F306" s="335" t="s">
        <v>15</v>
      </c>
      <c r="G306" s="364">
        <v>1000</v>
      </c>
      <c r="H306" s="366" t="s">
        <v>695</v>
      </c>
      <c r="I306" s="376">
        <v>8.7500000000000008E-2</v>
      </c>
      <c r="J306" s="369">
        <v>0.16226851851851853</v>
      </c>
      <c r="K306" s="428">
        <f t="shared" si="7"/>
        <v>0.24976851851851856</v>
      </c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  <c r="BY306" s="16"/>
      <c r="BZ306" s="16"/>
      <c r="CA306" s="16"/>
      <c r="CB306" s="16"/>
      <c r="CC306" s="16"/>
      <c r="CD306" s="16"/>
    </row>
    <row r="307" spans="1:82" ht="13.9" customHeight="1" x14ac:dyDescent="0.2">
      <c r="A307" s="309" t="s">
        <v>95</v>
      </c>
      <c r="B307" s="585">
        <v>441</v>
      </c>
      <c r="C307" s="309" t="s">
        <v>13</v>
      </c>
      <c r="D307" s="307">
        <v>160</v>
      </c>
      <c r="E307" s="335" t="s">
        <v>421</v>
      </c>
      <c r="F307" s="335"/>
      <c r="G307" s="335"/>
      <c r="H307" s="335"/>
      <c r="I307" s="341">
        <v>0.39207175925925924</v>
      </c>
      <c r="J307" s="361"/>
      <c r="K307" s="428">
        <f t="shared" si="7"/>
        <v>0.39207175925925924</v>
      </c>
      <c r="L307" s="16"/>
    </row>
    <row r="308" spans="1:82" ht="13.9" customHeight="1" x14ac:dyDescent="0.2">
      <c r="A308" s="309" t="s">
        <v>90</v>
      </c>
      <c r="B308" s="585">
        <v>442</v>
      </c>
      <c r="C308" s="309" t="s">
        <v>13</v>
      </c>
      <c r="D308" s="307">
        <v>630</v>
      </c>
      <c r="E308" s="335" t="s">
        <v>115</v>
      </c>
      <c r="F308" s="335" t="s">
        <v>15</v>
      </c>
      <c r="G308" s="309">
        <v>630</v>
      </c>
      <c r="H308" s="335" t="s">
        <v>138</v>
      </c>
      <c r="I308" s="341">
        <v>0.33950617283950618</v>
      </c>
      <c r="J308" s="361">
        <v>0.31415343915343918</v>
      </c>
      <c r="K308" s="428">
        <f t="shared" si="7"/>
        <v>0.65365961199294542</v>
      </c>
      <c r="L308" s="16"/>
    </row>
    <row r="309" spans="1:82" s="20" customFormat="1" ht="13.9" customHeight="1" thickBot="1" x14ac:dyDescent="0.25">
      <c r="A309" s="309" t="s">
        <v>90</v>
      </c>
      <c r="B309" s="585">
        <v>443</v>
      </c>
      <c r="C309" s="309" t="s">
        <v>13</v>
      </c>
      <c r="D309" s="307">
        <v>630</v>
      </c>
      <c r="E309" s="335" t="s">
        <v>89</v>
      </c>
      <c r="F309" s="335" t="s">
        <v>15</v>
      </c>
      <c r="G309" s="309">
        <v>630</v>
      </c>
      <c r="H309" s="335" t="s">
        <v>96</v>
      </c>
      <c r="I309" s="341">
        <v>0.11721046443268666</v>
      </c>
      <c r="J309" s="361">
        <v>0.29798647854203408</v>
      </c>
      <c r="K309" s="428">
        <f t="shared" si="7"/>
        <v>0.41519694297472076</v>
      </c>
    </row>
    <row r="310" spans="1:82" s="21" customFormat="1" ht="14.45" customHeight="1" x14ac:dyDescent="0.2">
      <c r="A310" s="309" t="s">
        <v>90</v>
      </c>
      <c r="B310" s="585">
        <v>445</v>
      </c>
      <c r="C310" s="309" t="s">
        <v>13</v>
      </c>
      <c r="D310" s="307">
        <v>630</v>
      </c>
      <c r="E310" s="335" t="s">
        <v>764</v>
      </c>
      <c r="F310" s="335" t="s">
        <v>15</v>
      </c>
      <c r="G310" s="309">
        <v>630</v>
      </c>
      <c r="H310" s="335" t="s">
        <v>241</v>
      </c>
      <c r="I310" s="341">
        <v>0.2039241622574956</v>
      </c>
      <c r="J310" s="361">
        <v>0.11390358612580835</v>
      </c>
      <c r="K310" s="428">
        <f t="shared" si="7"/>
        <v>0.31782774838330397</v>
      </c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  <c r="BY310" s="16"/>
      <c r="BZ310" s="16"/>
      <c r="CA310" s="16"/>
      <c r="CB310" s="16"/>
      <c r="CC310" s="16"/>
      <c r="CD310" s="16"/>
    </row>
    <row r="311" spans="1:82" s="16" customFormat="1" ht="13.9" customHeight="1" x14ac:dyDescent="0.2">
      <c r="A311" s="309" t="s">
        <v>90</v>
      </c>
      <c r="B311" s="585">
        <v>446</v>
      </c>
      <c r="C311" s="309" t="s">
        <v>13</v>
      </c>
      <c r="D311" s="307">
        <v>630</v>
      </c>
      <c r="E311" s="335" t="s">
        <v>724</v>
      </c>
      <c r="F311" s="335" t="s">
        <v>15</v>
      </c>
      <c r="G311" s="309">
        <v>630</v>
      </c>
      <c r="H311" s="335" t="s">
        <v>721</v>
      </c>
      <c r="I311" s="341">
        <v>0.2759406231628454</v>
      </c>
      <c r="J311" s="361">
        <v>0.28365667254556143</v>
      </c>
      <c r="K311" s="428">
        <f t="shared" si="7"/>
        <v>0.55959729570840677</v>
      </c>
    </row>
    <row r="312" spans="1:82" s="16" customFormat="1" ht="13.9" customHeight="1" x14ac:dyDescent="0.2">
      <c r="A312" s="309" t="s">
        <v>90</v>
      </c>
      <c r="B312" s="585">
        <v>447</v>
      </c>
      <c r="C312" s="309" t="s">
        <v>13</v>
      </c>
      <c r="D312" s="307">
        <v>630</v>
      </c>
      <c r="E312" s="335" t="s">
        <v>105</v>
      </c>
      <c r="F312" s="335" t="s">
        <v>15</v>
      </c>
      <c r="G312" s="309">
        <v>630</v>
      </c>
      <c r="H312" s="335" t="s">
        <v>775</v>
      </c>
      <c r="I312" s="341">
        <v>0.50595238095238093</v>
      </c>
      <c r="J312" s="361">
        <v>0.10471781305114639</v>
      </c>
      <c r="K312" s="428">
        <f t="shared" si="7"/>
        <v>0.61067019400352729</v>
      </c>
    </row>
    <row r="313" spans="1:82" s="16" customFormat="1" ht="13.9" customHeight="1" x14ac:dyDescent="0.2">
      <c r="A313" s="309" t="s">
        <v>90</v>
      </c>
      <c r="B313" s="585">
        <v>448</v>
      </c>
      <c r="C313" s="309" t="s">
        <v>13</v>
      </c>
      <c r="D313" s="307">
        <v>630</v>
      </c>
      <c r="E313" s="335" t="s">
        <v>200</v>
      </c>
      <c r="F313" s="335" t="s">
        <v>15</v>
      </c>
      <c r="G313" s="309">
        <v>630</v>
      </c>
      <c r="H313" s="335" t="s">
        <v>689</v>
      </c>
      <c r="I313" s="341">
        <v>0.19179894179894183</v>
      </c>
      <c r="J313" s="361">
        <v>0.33252498530276314</v>
      </c>
      <c r="K313" s="428">
        <f t="shared" si="7"/>
        <v>0.52432392710170495</v>
      </c>
    </row>
    <row r="314" spans="1:82" s="16" customFormat="1" ht="45" x14ac:dyDescent="0.2">
      <c r="A314" s="309" t="s">
        <v>90</v>
      </c>
      <c r="B314" s="585">
        <v>449</v>
      </c>
      <c r="C314" s="309" t="s">
        <v>731</v>
      </c>
      <c r="D314" s="307">
        <v>250</v>
      </c>
      <c r="E314" s="335" t="s">
        <v>185</v>
      </c>
      <c r="F314" s="335" t="s">
        <v>785</v>
      </c>
      <c r="G314" s="335">
        <v>250</v>
      </c>
      <c r="H314" s="335"/>
      <c r="I314" s="341">
        <v>0.41944444444444445</v>
      </c>
      <c r="J314" s="311"/>
      <c r="K314" s="428">
        <f t="shared" si="7"/>
        <v>0.41944444444444445</v>
      </c>
    </row>
    <row r="315" spans="1:82" s="16" customFormat="1" ht="13.9" customHeight="1" x14ac:dyDescent="0.2">
      <c r="A315" s="309" t="s">
        <v>90</v>
      </c>
      <c r="B315" s="585">
        <v>451</v>
      </c>
      <c r="C315" s="309" t="s">
        <v>13</v>
      </c>
      <c r="D315" s="307">
        <v>630</v>
      </c>
      <c r="E315" s="335" t="s">
        <v>765</v>
      </c>
      <c r="F315" s="335" t="s">
        <v>15</v>
      </c>
      <c r="G315" s="309">
        <v>630</v>
      </c>
      <c r="H315" s="335" t="s">
        <v>799</v>
      </c>
      <c r="I315" s="341">
        <v>0.3571428571428571</v>
      </c>
      <c r="J315" s="361">
        <v>0.2278071722516167</v>
      </c>
      <c r="K315" s="428">
        <f t="shared" si="7"/>
        <v>0.58495002939447382</v>
      </c>
    </row>
    <row r="316" spans="1:82" s="20" customFormat="1" ht="26.25" customHeight="1" x14ac:dyDescent="0.2">
      <c r="A316" s="309" t="s">
        <v>90</v>
      </c>
      <c r="B316" s="585">
        <v>452</v>
      </c>
      <c r="C316" s="309" t="s">
        <v>220</v>
      </c>
      <c r="D316" s="307">
        <v>630</v>
      </c>
      <c r="E316" s="335" t="s">
        <v>196</v>
      </c>
      <c r="F316" s="335" t="s">
        <v>218</v>
      </c>
      <c r="G316" s="309">
        <v>630</v>
      </c>
      <c r="H316" s="335" t="s">
        <v>233</v>
      </c>
      <c r="I316" s="341">
        <v>0.36118459729570845</v>
      </c>
      <c r="J316" s="361">
        <v>0.18592004703115814</v>
      </c>
      <c r="K316" s="428">
        <f t="shared" si="7"/>
        <v>0.54710464432686656</v>
      </c>
    </row>
    <row r="317" spans="1:82" s="16" customFormat="1" ht="13.9" customHeight="1" x14ac:dyDescent="0.2">
      <c r="A317" s="309" t="s">
        <v>90</v>
      </c>
      <c r="B317" s="585">
        <v>453</v>
      </c>
      <c r="C317" s="309" t="s">
        <v>13</v>
      </c>
      <c r="D317" s="307">
        <v>630</v>
      </c>
      <c r="E317" s="335" t="s">
        <v>766</v>
      </c>
      <c r="F317" s="335" t="s">
        <v>15</v>
      </c>
      <c r="G317" s="309">
        <v>630</v>
      </c>
      <c r="H317" s="335" t="s">
        <v>125</v>
      </c>
      <c r="I317" s="341">
        <v>0.13374485596707819</v>
      </c>
      <c r="J317" s="361">
        <v>0.29357730746619631</v>
      </c>
      <c r="K317" s="428">
        <f t="shared" si="7"/>
        <v>0.4273221634332745</v>
      </c>
    </row>
    <row r="318" spans="1:82" s="23" customFormat="1" ht="13.9" customHeight="1" thickBot="1" x14ac:dyDescent="0.25">
      <c r="A318" s="309" t="s">
        <v>90</v>
      </c>
      <c r="B318" s="585">
        <v>454</v>
      </c>
      <c r="C318" s="309" t="s">
        <v>216</v>
      </c>
      <c r="D318" s="307">
        <v>630</v>
      </c>
      <c r="E318" s="335" t="s">
        <v>97</v>
      </c>
      <c r="F318" s="335" t="s">
        <v>15</v>
      </c>
      <c r="G318" s="309">
        <v>630</v>
      </c>
      <c r="H318" s="335" t="s">
        <v>721</v>
      </c>
      <c r="I318" s="341">
        <v>6.3565549676660782E-2</v>
      </c>
      <c r="J318" s="361">
        <v>0.13521457965902411</v>
      </c>
      <c r="K318" s="428">
        <f t="shared" si="7"/>
        <v>0.1987801293356849</v>
      </c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6"/>
      <c r="BP318" s="16"/>
      <c r="BQ318" s="16"/>
      <c r="BR318" s="16"/>
      <c r="BS318" s="16"/>
      <c r="BT318" s="16"/>
      <c r="BU318" s="16"/>
      <c r="BV318" s="16"/>
      <c r="BW318" s="16"/>
      <c r="BX318" s="16"/>
      <c r="BY318" s="16"/>
      <c r="BZ318" s="16"/>
      <c r="CA318" s="16"/>
      <c r="CB318" s="16"/>
      <c r="CC318" s="16"/>
      <c r="CD318" s="16"/>
    </row>
    <row r="319" spans="1:82" ht="13.15" hidden="1" customHeight="1" x14ac:dyDescent="0.2">
      <c r="A319" s="309" t="s">
        <v>90</v>
      </c>
      <c r="B319" s="585">
        <v>455</v>
      </c>
      <c r="C319" s="309" t="s">
        <v>146</v>
      </c>
      <c r="D319" s="307">
        <v>400</v>
      </c>
      <c r="E319" s="335" t="s">
        <v>688</v>
      </c>
      <c r="F319" s="335" t="s">
        <v>786</v>
      </c>
      <c r="G319" s="309">
        <v>400</v>
      </c>
      <c r="H319" s="335"/>
      <c r="I319" s="341">
        <v>0.37094907407407407</v>
      </c>
      <c r="J319" s="361">
        <v>0</v>
      </c>
      <c r="K319" s="428">
        <f t="shared" si="7"/>
        <v>0.37094907407407407</v>
      </c>
      <c r="L319" s="16"/>
    </row>
    <row r="320" spans="1:82" ht="13.15" hidden="1" customHeight="1" x14ac:dyDescent="0.2">
      <c r="A320" s="309" t="s">
        <v>90</v>
      </c>
      <c r="B320" s="585">
        <v>456</v>
      </c>
      <c r="C320" s="309" t="s">
        <v>13</v>
      </c>
      <c r="D320" s="307">
        <v>630</v>
      </c>
      <c r="E320" s="335" t="s">
        <v>270</v>
      </c>
      <c r="F320" s="335" t="s">
        <v>15</v>
      </c>
      <c r="G320" s="309">
        <v>630</v>
      </c>
      <c r="H320" s="335" t="s">
        <v>87</v>
      </c>
      <c r="I320" s="341">
        <v>0.42181069958847739</v>
      </c>
      <c r="J320" s="361">
        <v>9.8471487360376239E-2</v>
      </c>
      <c r="K320" s="428">
        <f t="shared" si="7"/>
        <v>0.52028218694885364</v>
      </c>
      <c r="L320" s="16"/>
    </row>
    <row r="321" spans="1:82" ht="13.9" hidden="1" customHeight="1" x14ac:dyDescent="0.2">
      <c r="A321" s="309" t="s">
        <v>90</v>
      </c>
      <c r="B321" s="585">
        <v>458</v>
      </c>
      <c r="C321" s="309" t="s">
        <v>13</v>
      </c>
      <c r="D321" s="307">
        <v>630</v>
      </c>
      <c r="E321" s="335" t="s">
        <v>681</v>
      </c>
      <c r="F321" s="335" t="s">
        <v>15</v>
      </c>
      <c r="G321" s="309">
        <v>630</v>
      </c>
      <c r="H321" s="335" t="s">
        <v>194</v>
      </c>
      <c r="I321" s="341">
        <v>0.28953556731334512</v>
      </c>
      <c r="J321" s="361">
        <v>0.16754850088183423</v>
      </c>
      <c r="K321" s="428">
        <f t="shared" si="7"/>
        <v>0.45708406819517933</v>
      </c>
      <c r="L321" s="16"/>
    </row>
    <row r="322" spans="1:82" s="16" customFormat="1" ht="13.9" customHeight="1" x14ac:dyDescent="0.2">
      <c r="A322" s="309" t="s">
        <v>90</v>
      </c>
      <c r="B322" s="585">
        <v>459</v>
      </c>
      <c r="C322" s="309" t="s">
        <v>13</v>
      </c>
      <c r="D322" s="307">
        <v>400</v>
      </c>
      <c r="E322" s="335" t="s">
        <v>91</v>
      </c>
      <c r="F322" s="335" t="s">
        <v>15</v>
      </c>
      <c r="G322" s="309">
        <v>400</v>
      </c>
      <c r="H322" s="335" t="s">
        <v>230</v>
      </c>
      <c r="I322" s="341">
        <v>0.19270833333333337</v>
      </c>
      <c r="J322" s="361">
        <v>0.28182870370370372</v>
      </c>
      <c r="K322" s="428">
        <f t="shared" si="7"/>
        <v>0.47453703703703709</v>
      </c>
    </row>
    <row r="323" spans="1:82" s="16" customFormat="1" ht="13.9" customHeight="1" x14ac:dyDescent="0.2">
      <c r="A323" s="309" t="s">
        <v>90</v>
      </c>
      <c r="B323" s="585">
        <v>460</v>
      </c>
      <c r="C323" s="309" t="s">
        <v>13</v>
      </c>
      <c r="D323" s="307">
        <v>250</v>
      </c>
      <c r="E323" s="335" t="s">
        <v>136</v>
      </c>
      <c r="F323" s="335"/>
      <c r="G323" s="335"/>
      <c r="H323" s="335"/>
      <c r="I323" s="341">
        <v>0.3981481481481482</v>
      </c>
      <c r="J323" s="361"/>
      <c r="K323" s="428">
        <f t="shared" si="7"/>
        <v>0.3981481481481482</v>
      </c>
    </row>
    <row r="324" spans="1:82" s="16" customFormat="1" ht="13.9" customHeight="1" x14ac:dyDescent="0.2">
      <c r="A324" s="309" t="s">
        <v>90</v>
      </c>
      <c r="B324" s="585">
        <v>461</v>
      </c>
      <c r="C324" s="309" t="s">
        <v>210</v>
      </c>
      <c r="D324" s="307">
        <v>400</v>
      </c>
      <c r="E324" s="335" t="s">
        <v>695</v>
      </c>
      <c r="F324" s="335" t="s">
        <v>15</v>
      </c>
      <c r="G324" s="309">
        <v>400</v>
      </c>
      <c r="H324" s="335" t="s">
        <v>565</v>
      </c>
      <c r="I324" s="341">
        <v>0.57060185185185197</v>
      </c>
      <c r="J324" s="361">
        <v>0.49247685185185192</v>
      </c>
      <c r="K324" s="428">
        <f t="shared" si="7"/>
        <v>1.0630787037037039</v>
      </c>
    </row>
    <row r="325" spans="1:82" s="16" customFormat="1" ht="13.9" customHeight="1" thickBot="1" x14ac:dyDescent="0.25">
      <c r="A325" s="309" t="s">
        <v>90</v>
      </c>
      <c r="B325" s="585">
        <v>462</v>
      </c>
      <c r="C325" s="309" t="s">
        <v>210</v>
      </c>
      <c r="D325" s="307">
        <v>400</v>
      </c>
      <c r="E325" s="335" t="s">
        <v>130</v>
      </c>
      <c r="F325" s="335" t="s">
        <v>787</v>
      </c>
      <c r="G325" s="309">
        <v>400</v>
      </c>
      <c r="H325" s="335" t="s">
        <v>703</v>
      </c>
      <c r="I325" s="341">
        <v>5.9606481481481489E-2</v>
      </c>
      <c r="J325" s="361">
        <v>8.3333333333333329E-2</v>
      </c>
      <c r="K325" s="428">
        <f t="shared" si="7"/>
        <v>0.14293981481481483</v>
      </c>
    </row>
    <row r="326" spans="1:82" s="21" customFormat="1" ht="30" x14ac:dyDescent="0.2">
      <c r="A326" s="364" t="s">
        <v>90</v>
      </c>
      <c r="B326" s="588">
        <v>463</v>
      </c>
      <c r="C326" s="309" t="s">
        <v>810</v>
      </c>
      <c r="D326" s="360">
        <v>250</v>
      </c>
      <c r="E326" s="366"/>
      <c r="F326" s="335" t="s">
        <v>15</v>
      </c>
      <c r="G326" s="364">
        <v>250</v>
      </c>
      <c r="H326" s="366" t="s">
        <v>800</v>
      </c>
      <c r="I326" s="376">
        <v>0</v>
      </c>
      <c r="J326" s="369">
        <v>0.17037037037037039</v>
      </c>
      <c r="K326" s="428">
        <f t="shared" si="7"/>
        <v>0.17037037037037039</v>
      </c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6"/>
      <c r="BP326" s="16"/>
      <c r="BQ326" s="16"/>
      <c r="BR326" s="16"/>
      <c r="BS326" s="16"/>
      <c r="BT326" s="16"/>
      <c r="BU326" s="16"/>
      <c r="BV326" s="16"/>
      <c r="BW326" s="16"/>
      <c r="BX326" s="16"/>
      <c r="BY326" s="16"/>
      <c r="BZ326" s="16"/>
      <c r="CA326" s="16"/>
      <c r="CB326" s="16"/>
      <c r="CC326" s="16"/>
      <c r="CD326" s="16"/>
    </row>
    <row r="327" spans="1:82" s="16" customFormat="1" ht="13.9" customHeight="1" x14ac:dyDescent="0.2">
      <c r="A327" s="309" t="s">
        <v>90</v>
      </c>
      <c r="B327" s="585">
        <v>464</v>
      </c>
      <c r="C327" s="309" t="s">
        <v>13</v>
      </c>
      <c r="D327" s="307">
        <v>400</v>
      </c>
      <c r="E327" s="335" t="s">
        <v>178</v>
      </c>
      <c r="F327" s="335" t="s">
        <v>15</v>
      </c>
      <c r="G327" s="309">
        <v>400</v>
      </c>
      <c r="H327" s="335" t="s">
        <v>245</v>
      </c>
      <c r="I327" s="341">
        <v>0.10011574074074074</v>
      </c>
      <c r="J327" s="361">
        <v>4.5138888888888895E-2</v>
      </c>
      <c r="K327" s="428">
        <f t="shared" si="7"/>
        <v>0.14525462962962965</v>
      </c>
    </row>
    <row r="328" spans="1:82" s="16" customFormat="1" ht="13.9" customHeight="1" x14ac:dyDescent="0.2">
      <c r="A328" s="309" t="s">
        <v>95</v>
      </c>
      <c r="B328" s="585">
        <v>465</v>
      </c>
      <c r="C328" s="309" t="s">
        <v>13</v>
      </c>
      <c r="D328" s="307">
        <v>160</v>
      </c>
      <c r="E328" s="335" t="s">
        <v>446</v>
      </c>
      <c r="F328" s="335"/>
      <c r="G328" s="335"/>
      <c r="H328" s="335"/>
      <c r="I328" s="341">
        <v>0.68431712962962965</v>
      </c>
      <c r="J328" s="361"/>
      <c r="K328" s="428">
        <f t="shared" si="7"/>
        <v>0.68431712962962965</v>
      </c>
    </row>
    <row r="329" spans="1:82" s="16" customFormat="1" ht="13.9" customHeight="1" x14ac:dyDescent="0.2">
      <c r="A329" s="309" t="s">
        <v>90</v>
      </c>
      <c r="B329" s="585">
        <v>466</v>
      </c>
      <c r="C329" s="309" t="s">
        <v>13</v>
      </c>
      <c r="D329" s="307">
        <v>250</v>
      </c>
      <c r="E329" s="335" t="s">
        <v>767</v>
      </c>
      <c r="F329" s="335" t="s">
        <v>15</v>
      </c>
      <c r="G329" s="309">
        <v>250</v>
      </c>
      <c r="H329" s="335" t="s">
        <v>269</v>
      </c>
      <c r="I329" s="341">
        <v>0.1425925925925926</v>
      </c>
      <c r="J329" s="361">
        <v>0.20277777777777778</v>
      </c>
      <c r="K329" s="428">
        <f t="shared" si="7"/>
        <v>0.34537037037037038</v>
      </c>
    </row>
    <row r="330" spans="1:82" s="16" customFormat="1" ht="13.9" customHeight="1" x14ac:dyDescent="0.2">
      <c r="A330" s="309" t="s">
        <v>90</v>
      </c>
      <c r="B330" s="585">
        <v>467</v>
      </c>
      <c r="C330" s="309" t="s">
        <v>13</v>
      </c>
      <c r="D330" s="307">
        <v>630</v>
      </c>
      <c r="E330" s="335" t="s">
        <v>114</v>
      </c>
      <c r="F330" s="335" t="s">
        <v>15</v>
      </c>
      <c r="G330" s="309">
        <v>630</v>
      </c>
      <c r="H330" s="335" t="s">
        <v>646</v>
      </c>
      <c r="I330" s="341">
        <v>0.1613021751910641</v>
      </c>
      <c r="J330" s="361">
        <v>0.21972369194591418</v>
      </c>
      <c r="K330" s="428">
        <f t="shared" si="7"/>
        <v>0.38102586713697828</v>
      </c>
    </row>
    <row r="331" spans="1:82" s="16" customFormat="1" ht="13.9" customHeight="1" x14ac:dyDescent="0.2">
      <c r="A331" s="309" t="s">
        <v>90</v>
      </c>
      <c r="B331" s="585">
        <v>468</v>
      </c>
      <c r="C331" s="309" t="s">
        <v>13</v>
      </c>
      <c r="D331" s="307">
        <v>630</v>
      </c>
      <c r="E331" s="335" t="s">
        <v>768</v>
      </c>
      <c r="F331" s="335" t="s">
        <v>15</v>
      </c>
      <c r="G331" s="309">
        <v>630</v>
      </c>
      <c r="H331" s="335" t="s">
        <v>141</v>
      </c>
      <c r="I331" s="341">
        <v>0.22339800117577896</v>
      </c>
      <c r="J331" s="361">
        <v>0.2516901822457378</v>
      </c>
      <c r="K331" s="428">
        <f t="shared" si="7"/>
        <v>0.47508818342151676</v>
      </c>
    </row>
    <row r="332" spans="1:82" ht="45" x14ac:dyDescent="0.2">
      <c r="A332" s="337" t="s">
        <v>90</v>
      </c>
      <c r="B332" s="586">
        <v>469</v>
      </c>
      <c r="C332" s="337" t="s">
        <v>816</v>
      </c>
      <c r="D332" s="315">
        <v>320</v>
      </c>
      <c r="E332" s="336"/>
      <c r="F332" s="336" t="s">
        <v>15</v>
      </c>
      <c r="G332" s="337">
        <v>320</v>
      </c>
      <c r="H332" s="336"/>
      <c r="I332" s="403">
        <v>0</v>
      </c>
      <c r="J332" s="368">
        <v>0</v>
      </c>
      <c r="K332" s="428">
        <f t="shared" si="7"/>
        <v>0</v>
      </c>
      <c r="L332" s="16"/>
    </row>
    <row r="333" spans="1:82" s="16" customFormat="1" ht="13.9" customHeight="1" x14ac:dyDescent="0.2">
      <c r="A333" s="364" t="s">
        <v>90</v>
      </c>
      <c r="B333" s="585">
        <v>470</v>
      </c>
      <c r="C333" s="309" t="s">
        <v>13</v>
      </c>
      <c r="D333" s="360">
        <v>250</v>
      </c>
      <c r="E333" s="366" t="s">
        <v>119</v>
      </c>
      <c r="F333" s="335"/>
      <c r="G333" s="366"/>
      <c r="H333" s="366"/>
      <c r="I333" s="376">
        <v>0.57314814814814818</v>
      </c>
      <c r="J333" s="369"/>
      <c r="K333" s="428">
        <f t="shared" si="7"/>
        <v>0.57314814814814818</v>
      </c>
    </row>
    <row r="334" spans="1:82" s="16" customFormat="1" ht="13.9" customHeight="1" x14ac:dyDescent="0.2">
      <c r="A334" s="309" t="s">
        <v>90</v>
      </c>
      <c r="B334" s="585">
        <v>471</v>
      </c>
      <c r="C334" s="309" t="s">
        <v>13</v>
      </c>
      <c r="D334" s="307">
        <v>400</v>
      </c>
      <c r="E334" s="335" t="s">
        <v>769</v>
      </c>
      <c r="F334" s="335" t="s">
        <v>15</v>
      </c>
      <c r="G334" s="309">
        <v>400</v>
      </c>
      <c r="H334" s="335" t="s">
        <v>89</v>
      </c>
      <c r="I334" s="341">
        <v>0.68576388888888895</v>
      </c>
      <c r="J334" s="361">
        <v>0.26793981481481483</v>
      </c>
      <c r="K334" s="428">
        <f t="shared" si="7"/>
        <v>0.95370370370370372</v>
      </c>
    </row>
    <row r="335" spans="1:82" s="16" customFormat="1" ht="13.9" customHeight="1" x14ac:dyDescent="0.2">
      <c r="A335" s="309" t="s">
        <v>90</v>
      </c>
      <c r="B335" s="585">
        <v>472</v>
      </c>
      <c r="C335" s="309" t="s">
        <v>13</v>
      </c>
      <c r="D335" s="307">
        <v>400</v>
      </c>
      <c r="E335" s="335" t="s">
        <v>449</v>
      </c>
      <c r="F335" s="335" t="s">
        <v>15</v>
      </c>
      <c r="G335" s="309">
        <v>320</v>
      </c>
      <c r="H335" s="335" t="s">
        <v>801</v>
      </c>
      <c r="I335" s="341">
        <v>0.59895833333333337</v>
      </c>
      <c r="J335" s="361">
        <v>0.29803240740740744</v>
      </c>
      <c r="K335" s="428">
        <f t="shared" si="7"/>
        <v>0.89699074074074081</v>
      </c>
    </row>
    <row r="336" spans="1:82" s="16" customFormat="1" ht="13.9" customHeight="1" x14ac:dyDescent="0.2">
      <c r="A336" s="309" t="s">
        <v>90</v>
      </c>
      <c r="B336" s="585">
        <v>473</v>
      </c>
      <c r="C336" s="309" t="s">
        <v>13</v>
      </c>
      <c r="D336" s="307">
        <v>400</v>
      </c>
      <c r="E336" s="335" t="s">
        <v>270</v>
      </c>
      <c r="F336" s="335" t="s">
        <v>15</v>
      </c>
      <c r="G336" s="309">
        <v>400</v>
      </c>
      <c r="H336" s="335" t="s">
        <v>703</v>
      </c>
      <c r="I336" s="341">
        <v>0.14930555555555555</v>
      </c>
      <c r="J336" s="361">
        <v>0.41608796296296297</v>
      </c>
      <c r="K336" s="428">
        <f t="shared" si="7"/>
        <v>0.56539351851851849</v>
      </c>
    </row>
    <row r="337" spans="1:82" s="16" customFormat="1" ht="13.9" customHeight="1" x14ac:dyDescent="0.2">
      <c r="A337" s="309" t="s">
        <v>90</v>
      </c>
      <c r="B337" s="585">
        <v>474</v>
      </c>
      <c r="C337" s="309" t="s">
        <v>732</v>
      </c>
      <c r="D337" s="307">
        <v>250</v>
      </c>
      <c r="E337" s="335" t="s">
        <v>213</v>
      </c>
      <c r="F337" s="335" t="s">
        <v>788</v>
      </c>
      <c r="G337" s="309">
        <v>250</v>
      </c>
      <c r="H337" s="335" t="s">
        <v>246</v>
      </c>
      <c r="I337" s="341">
        <v>0.49814814814814817</v>
      </c>
      <c r="J337" s="361">
        <v>0.38703703703703707</v>
      </c>
      <c r="K337" s="428">
        <f t="shared" si="7"/>
        <v>0.8851851851851853</v>
      </c>
    </row>
    <row r="338" spans="1:82" s="16" customFormat="1" ht="13.9" customHeight="1" x14ac:dyDescent="0.2">
      <c r="A338" s="309" t="s">
        <v>95</v>
      </c>
      <c r="B338" s="585">
        <v>475</v>
      </c>
      <c r="C338" s="309" t="s">
        <v>13</v>
      </c>
      <c r="D338" s="307">
        <v>250</v>
      </c>
      <c r="E338" s="335" t="s">
        <v>770</v>
      </c>
      <c r="F338" s="335"/>
      <c r="G338" s="335"/>
      <c r="H338" s="335"/>
      <c r="I338" s="341">
        <v>0.34814814814814815</v>
      </c>
      <c r="J338" s="361"/>
      <c r="K338" s="428">
        <f t="shared" si="7"/>
        <v>0.34814814814814815</v>
      </c>
    </row>
    <row r="339" spans="1:82" s="16" customFormat="1" ht="13.9" customHeight="1" x14ac:dyDescent="0.2">
      <c r="A339" s="309" t="s">
        <v>90</v>
      </c>
      <c r="B339" s="585">
        <v>476</v>
      </c>
      <c r="C339" s="309" t="s">
        <v>13</v>
      </c>
      <c r="D339" s="307">
        <v>400</v>
      </c>
      <c r="E339" s="335" t="s">
        <v>184</v>
      </c>
      <c r="F339" s="335" t="s">
        <v>15</v>
      </c>
      <c r="G339" s="309">
        <v>400</v>
      </c>
      <c r="H339" s="335" t="s">
        <v>683</v>
      </c>
      <c r="I339" s="341">
        <v>0.16550925925925924</v>
      </c>
      <c r="J339" s="361">
        <v>0.23611111111111113</v>
      </c>
      <c r="K339" s="428">
        <f t="shared" si="7"/>
        <v>0.40162037037037035</v>
      </c>
    </row>
    <row r="340" spans="1:82" ht="13.9" customHeight="1" thickBot="1" x14ac:dyDescent="0.25">
      <c r="A340" s="309" t="s">
        <v>90</v>
      </c>
      <c r="B340" s="585">
        <v>477</v>
      </c>
      <c r="C340" s="309" t="s">
        <v>13</v>
      </c>
      <c r="D340" s="307">
        <v>400</v>
      </c>
      <c r="E340" s="335" t="s">
        <v>108</v>
      </c>
      <c r="F340" s="335"/>
      <c r="G340" s="335"/>
      <c r="H340" s="335"/>
      <c r="I340" s="341">
        <v>0.51446759259259256</v>
      </c>
      <c r="J340" s="361"/>
      <c r="K340" s="428">
        <f t="shared" si="7"/>
        <v>0.51446759259259256</v>
      </c>
      <c r="L340" s="16"/>
    </row>
    <row r="341" spans="1:82" s="21" customFormat="1" ht="13.9" customHeight="1" thickBot="1" x14ac:dyDescent="0.25">
      <c r="A341" s="364" t="s">
        <v>90</v>
      </c>
      <c r="B341" s="585">
        <v>478</v>
      </c>
      <c r="C341" s="309" t="s">
        <v>13</v>
      </c>
      <c r="D341" s="360">
        <v>400</v>
      </c>
      <c r="E341" s="366" t="s">
        <v>104</v>
      </c>
      <c r="F341" s="335"/>
      <c r="G341" s="366"/>
      <c r="H341" s="366"/>
      <c r="I341" s="376">
        <v>0.29398148148148151</v>
      </c>
      <c r="J341" s="369"/>
      <c r="K341" s="428">
        <f t="shared" si="7"/>
        <v>0.29398148148148151</v>
      </c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6"/>
      <c r="BP341" s="16"/>
      <c r="BQ341" s="16"/>
      <c r="BR341" s="16"/>
      <c r="BS341" s="16"/>
      <c r="BT341" s="16"/>
      <c r="BU341" s="16"/>
      <c r="BV341" s="16"/>
      <c r="BW341" s="16"/>
      <c r="BX341" s="16"/>
      <c r="BY341" s="16"/>
      <c r="BZ341" s="16"/>
      <c r="CA341" s="16"/>
      <c r="CB341" s="16"/>
      <c r="CC341" s="16"/>
      <c r="CD341" s="16"/>
    </row>
    <row r="342" spans="1:82" s="26" customFormat="1" ht="13.9" customHeight="1" thickBot="1" x14ac:dyDescent="0.25">
      <c r="A342" s="309" t="s">
        <v>90</v>
      </c>
      <c r="B342" s="585">
        <v>479</v>
      </c>
      <c r="C342" s="309" t="s">
        <v>13</v>
      </c>
      <c r="D342" s="307">
        <v>400</v>
      </c>
      <c r="E342" s="335" t="s">
        <v>142</v>
      </c>
      <c r="F342" s="335" t="s">
        <v>15</v>
      </c>
      <c r="G342" s="309">
        <v>320</v>
      </c>
      <c r="H342" s="335" t="s">
        <v>176</v>
      </c>
      <c r="I342" s="341">
        <v>0.32581018518518517</v>
      </c>
      <c r="J342" s="361">
        <v>0.41160300925925924</v>
      </c>
      <c r="K342" s="428">
        <f t="shared" si="7"/>
        <v>0.73741319444444442</v>
      </c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6"/>
      <c r="BP342" s="16"/>
      <c r="BQ342" s="16"/>
      <c r="BR342" s="16"/>
      <c r="BS342" s="16"/>
      <c r="BT342" s="16"/>
      <c r="BU342" s="16"/>
      <c r="BV342" s="16"/>
      <c r="BW342" s="16"/>
      <c r="BX342" s="16"/>
      <c r="BY342" s="16"/>
      <c r="BZ342" s="16"/>
      <c r="CA342" s="16"/>
      <c r="CB342" s="16"/>
      <c r="CC342" s="16"/>
      <c r="CD342" s="16"/>
    </row>
    <row r="343" spans="1:82" s="16" customFormat="1" ht="13.9" customHeight="1" x14ac:dyDescent="0.2">
      <c r="A343" s="309" t="s">
        <v>90</v>
      </c>
      <c r="B343" s="585">
        <v>480</v>
      </c>
      <c r="C343" s="309" t="s">
        <v>13</v>
      </c>
      <c r="D343" s="307">
        <v>400</v>
      </c>
      <c r="E343" s="335" t="s">
        <v>565</v>
      </c>
      <c r="F343" s="335" t="s">
        <v>15</v>
      </c>
      <c r="G343" s="309">
        <v>400</v>
      </c>
      <c r="H343" s="335" t="s">
        <v>683</v>
      </c>
      <c r="I343" s="341">
        <v>0.21180555555555555</v>
      </c>
      <c r="J343" s="361">
        <v>0.25</v>
      </c>
      <c r="K343" s="428">
        <f t="shared" si="7"/>
        <v>0.46180555555555558</v>
      </c>
    </row>
    <row r="344" spans="1:82" s="16" customFormat="1" ht="13.9" customHeight="1" x14ac:dyDescent="0.2">
      <c r="A344" s="309" t="s">
        <v>90</v>
      </c>
      <c r="B344" s="585">
        <v>481</v>
      </c>
      <c r="C344" s="309" t="s">
        <v>13</v>
      </c>
      <c r="D344" s="307">
        <v>630</v>
      </c>
      <c r="E344" s="335" t="s">
        <v>437</v>
      </c>
      <c r="F344" s="335" t="s">
        <v>15</v>
      </c>
      <c r="G344" s="309">
        <v>630</v>
      </c>
      <c r="H344" s="335" t="s">
        <v>270</v>
      </c>
      <c r="I344" s="341">
        <v>0.18004115226337453</v>
      </c>
      <c r="J344" s="361">
        <v>0.22413286302175195</v>
      </c>
      <c r="K344" s="428">
        <f t="shared" si="7"/>
        <v>0.40417401528512648</v>
      </c>
    </row>
    <row r="345" spans="1:82" s="16" customFormat="1" ht="13.9" customHeight="1" x14ac:dyDescent="0.2">
      <c r="A345" s="309" t="s">
        <v>90</v>
      </c>
      <c r="B345" s="585">
        <v>482</v>
      </c>
      <c r="C345" s="309" t="s">
        <v>13</v>
      </c>
      <c r="D345" s="307">
        <v>630</v>
      </c>
      <c r="E345" s="335" t="s">
        <v>283</v>
      </c>
      <c r="F345" s="335" t="s">
        <v>15</v>
      </c>
      <c r="G345" s="309">
        <v>630</v>
      </c>
      <c r="H345" s="335" t="s">
        <v>176</v>
      </c>
      <c r="I345" s="341">
        <v>0.26418283362727807</v>
      </c>
      <c r="J345" s="361">
        <v>0.38984420928865376</v>
      </c>
      <c r="K345" s="428">
        <f t="shared" si="7"/>
        <v>0.65402704291593183</v>
      </c>
    </row>
    <row r="346" spans="1:82" s="16" customFormat="1" ht="13.9" customHeight="1" x14ac:dyDescent="0.2">
      <c r="A346" s="309" t="s">
        <v>90</v>
      </c>
      <c r="B346" s="585">
        <v>483</v>
      </c>
      <c r="C346" s="309" t="s">
        <v>13</v>
      </c>
      <c r="D346" s="307">
        <v>250</v>
      </c>
      <c r="E346" s="335" t="s">
        <v>445</v>
      </c>
      <c r="F346" s="335" t="s">
        <v>15</v>
      </c>
      <c r="G346" s="309">
        <v>250</v>
      </c>
      <c r="H346" s="335" t="s">
        <v>802</v>
      </c>
      <c r="I346" s="341">
        <v>0.23611111111111113</v>
      </c>
      <c r="J346" s="361">
        <v>0.20185185185185187</v>
      </c>
      <c r="K346" s="428">
        <f t="shared" ref="K346:K409" si="8">I346+J346</f>
        <v>0.437962962962963</v>
      </c>
    </row>
    <row r="347" spans="1:82" s="16" customFormat="1" ht="13.9" customHeight="1" x14ac:dyDescent="0.2">
      <c r="A347" s="309" t="s">
        <v>90</v>
      </c>
      <c r="B347" s="585">
        <v>484</v>
      </c>
      <c r="C347" s="309" t="s">
        <v>13</v>
      </c>
      <c r="D347" s="307">
        <v>630</v>
      </c>
      <c r="E347" s="335" t="s">
        <v>409</v>
      </c>
      <c r="F347" s="335" t="s">
        <v>15</v>
      </c>
      <c r="G347" s="309">
        <v>630</v>
      </c>
      <c r="H347" s="335" t="s">
        <v>123</v>
      </c>
      <c r="I347" s="341">
        <v>0.34207818930041151</v>
      </c>
      <c r="J347" s="361">
        <v>0.43503821281599064</v>
      </c>
      <c r="K347" s="428">
        <f t="shared" si="8"/>
        <v>0.77711640211640209</v>
      </c>
    </row>
    <row r="348" spans="1:82" s="16" customFormat="1" ht="13.9" customHeight="1" x14ac:dyDescent="0.2">
      <c r="A348" s="309" t="s">
        <v>90</v>
      </c>
      <c r="B348" s="585">
        <v>485</v>
      </c>
      <c r="C348" s="309" t="s">
        <v>13</v>
      </c>
      <c r="D348" s="307">
        <v>630</v>
      </c>
      <c r="E348" s="335" t="s">
        <v>685</v>
      </c>
      <c r="F348" s="335" t="s">
        <v>15</v>
      </c>
      <c r="G348" s="309">
        <v>630</v>
      </c>
      <c r="H348" s="335" t="s">
        <v>96</v>
      </c>
      <c r="I348" s="341">
        <v>0.4210758377425044</v>
      </c>
      <c r="J348" s="361">
        <v>0.36449147560258677</v>
      </c>
      <c r="K348" s="428">
        <f t="shared" si="8"/>
        <v>0.78556731334509111</v>
      </c>
    </row>
    <row r="349" spans="1:82" s="16" customFormat="1" ht="13.9" customHeight="1" x14ac:dyDescent="0.2">
      <c r="A349" s="309" t="s">
        <v>90</v>
      </c>
      <c r="B349" s="585">
        <v>487</v>
      </c>
      <c r="C349" s="309" t="s">
        <v>13</v>
      </c>
      <c r="D349" s="307">
        <v>630</v>
      </c>
      <c r="E349" s="335" t="s">
        <v>124</v>
      </c>
      <c r="F349" s="335" t="s">
        <v>15</v>
      </c>
      <c r="G349" s="309">
        <v>630</v>
      </c>
      <c r="H349" s="335" t="s">
        <v>282</v>
      </c>
      <c r="I349" s="341">
        <v>0.33730158730158732</v>
      </c>
      <c r="J349" s="361">
        <v>0.41923868312757201</v>
      </c>
      <c r="K349" s="428">
        <f t="shared" si="8"/>
        <v>0.75654027042915928</v>
      </c>
    </row>
    <row r="350" spans="1:82" s="16" customFormat="1" ht="14.45" customHeight="1" x14ac:dyDescent="0.2">
      <c r="A350" s="309" t="s">
        <v>90</v>
      </c>
      <c r="B350" s="585">
        <v>488</v>
      </c>
      <c r="C350" s="309" t="s">
        <v>13</v>
      </c>
      <c r="D350" s="307">
        <v>630</v>
      </c>
      <c r="E350" s="335" t="s">
        <v>96</v>
      </c>
      <c r="F350" s="335" t="s">
        <v>15</v>
      </c>
      <c r="G350" s="309">
        <v>630</v>
      </c>
      <c r="H350" s="335" t="s">
        <v>102</v>
      </c>
      <c r="I350" s="341">
        <v>0.44532627865961205</v>
      </c>
      <c r="J350" s="361">
        <v>0.26050852439741329</v>
      </c>
      <c r="K350" s="428">
        <f t="shared" si="8"/>
        <v>0.7058348030570254</v>
      </c>
    </row>
    <row r="351" spans="1:82" s="16" customFormat="1" ht="13.9" customHeight="1" x14ac:dyDescent="0.2">
      <c r="A351" s="309" t="s">
        <v>90</v>
      </c>
      <c r="B351" s="585">
        <v>489</v>
      </c>
      <c r="C351" s="309" t="s">
        <v>13</v>
      </c>
      <c r="D351" s="307">
        <v>630</v>
      </c>
      <c r="E351" s="335" t="s">
        <v>676</v>
      </c>
      <c r="F351" s="335" t="s">
        <v>15</v>
      </c>
      <c r="G351" s="309">
        <v>630</v>
      </c>
      <c r="H351" s="335" t="s">
        <v>202</v>
      </c>
      <c r="I351" s="341">
        <v>0.10471781305114639</v>
      </c>
      <c r="J351" s="361">
        <v>0.20208700764256324</v>
      </c>
      <c r="K351" s="428">
        <f t="shared" si="8"/>
        <v>0.30680482069370962</v>
      </c>
    </row>
    <row r="352" spans="1:82" s="16" customFormat="1" ht="13.9" customHeight="1" x14ac:dyDescent="0.2">
      <c r="A352" s="309" t="s">
        <v>90</v>
      </c>
      <c r="B352" s="585">
        <v>490</v>
      </c>
      <c r="C352" s="309" t="s">
        <v>13</v>
      </c>
      <c r="D352" s="307">
        <v>160</v>
      </c>
      <c r="E352" s="335" t="s">
        <v>748</v>
      </c>
      <c r="F352" s="335"/>
      <c r="G352" s="335"/>
      <c r="H352" s="335"/>
      <c r="I352" s="341">
        <v>0.16493055555555555</v>
      </c>
      <c r="J352" s="361"/>
      <c r="K352" s="428">
        <f t="shared" si="8"/>
        <v>0.16493055555555555</v>
      </c>
    </row>
    <row r="353" spans="1:12" s="16" customFormat="1" ht="13.9" customHeight="1" x14ac:dyDescent="0.2">
      <c r="A353" s="309" t="s">
        <v>90</v>
      </c>
      <c r="B353" s="585">
        <v>491</v>
      </c>
      <c r="C353" s="309" t="s">
        <v>13</v>
      </c>
      <c r="D353" s="307">
        <v>630</v>
      </c>
      <c r="E353" s="335" t="s">
        <v>121</v>
      </c>
      <c r="F353" s="335" t="s">
        <v>15</v>
      </c>
      <c r="G353" s="335">
        <v>630</v>
      </c>
      <c r="H353" s="335" t="s">
        <v>142</v>
      </c>
      <c r="I353" s="341">
        <v>0.24875073486184598</v>
      </c>
      <c r="J353" s="361">
        <v>0.15285126396237506</v>
      </c>
      <c r="K353" s="428">
        <f t="shared" si="8"/>
        <v>0.40160199882422104</v>
      </c>
    </row>
    <row r="354" spans="1:12" s="16" customFormat="1" ht="13.9" customHeight="1" x14ac:dyDescent="0.2">
      <c r="A354" s="309" t="s">
        <v>90</v>
      </c>
      <c r="B354" s="585">
        <v>492</v>
      </c>
      <c r="C354" s="309" t="s">
        <v>13</v>
      </c>
      <c r="D354" s="307">
        <v>630</v>
      </c>
      <c r="E354" s="335" t="s">
        <v>689</v>
      </c>
      <c r="F354" s="335" t="s">
        <v>15</v>
      </c>
      <c r="G354" s="335">
        <v>630</v>
      </c>
      <c r="H354" s="335" t="s">
        <v>230</v>
      </c>
      <c r="I354" s="341">
        <v>0.26969429747207524</v>
      </c>
      <c r="J354" s="361">
        <v>0.18959435626102292</v>
      </c>
      <c r="K354" s="428">
        <f t="shared" si="8"/>
        <v>0.45928865373309813</v>
      </c>
    </row>
    <row r="355" spans="1:12" s="16" customFormat="1" ht="13.9" customHeight="1" x14ac:dyDescent="0.2">
      <c r="A355" s="309" t="s">
        <v>95</v>
      </c>
      <c r="B355" s="585">
        <v>505</v>
      </c>
      <c r="C355" s="309" t="s">
        <v>13</v>
      </c>
      <c r="D355" s="307">
        <v>100</v>
      </c>
      <c r="E355" s="335" t="s">
        <v>209</v>
      </c>
      <c r="F355" s="335"/>
      <c r="G355" s="309"/>
      <c r="H355" s="335"/>
      <c r="I355" s="341">
        <v>0.21064814814814817</v>
      </c>
      <c r="J355" s="361"/>
      <c r="K355" s="428">
        <f t="shared" si="8"/>
        <v>0.21064814814814817</v>
      </c>
    </row>
    <row r="356" spans="1:12" ht="13.9" customHeight="1" x14ac:dyDescent="0.2">
      <c r="A356" s="309" t="s">
        <v>95</v>
      </c>
      <c r="B356" s="585">
        <v>512</v>
      </c>
      <c r="C356" s="309" t="s">
        <v>13</v>
      </c>
      <c r="D356" s="307">
        <v>250</v>
      </c>
      <c r="E356" s="335" t="s">
        <v>190</v>
      </c>
      <c r="F356" s="335" t="s">
        <v>15</v>
      </c>
      <c r="G356" s="309">
        <v>250</v>
      </c>
      <c r="H356" s="335" t="s">
        <v>190</v>
      </c>
      <c r="I356" s="341">
        <v>0.5712962962962963</v>
      </c>
      <c r="J356" s="361">
        <v>0.66388888888888886</v>
      </c>
      <c r="K356" s="428">
        <f t="shared" si="8"/>
        <v>1.2351851851851852</v>
      </c>
      <c r="L356" s="16"/>
    </row>
    <row r="357" spans="1:12" s="16" customFormat="1" ht="60" x14ac:dyDescent="0.2">
      <c r="A357" s="337" t="s">
        <v>95</v>
      </c>
      <c r="B357" s="586">
        <v>598</v>
      </c>
      <c r="C357" s="337" t="s">
        <v>733</v>
      </c>
      <c r="D357" s="315">
        <v>400</v>
      </c>
      <c r="E357" s="336"/>
      <c r="F357" s="336"/>
      <c r="G357" s="337"/>
      <c r="H357" s="336"/>
      <c r="I357" s="403">
        <v>0</v>
      </c>
      <c r="J357" s="368"/>
      <c r="K357" s="428">
        <f t="shared" si="8"/>
        <v>0</v>
      </c>
    </row>
    <row r="358" spans="1:12" s="16" customFormat="1" ht="13.9" customHeight="1" x14ac:dyDescent="0.2">
      <c r="A358" s="309" t="s">
        <v>90</v>
      </c>
      <c r="B358" s="585">
        <v>600</v>
      </c>
      <c r="C358" s="309" t="s">
        <v>13</v>
      </c>
      <c r="D358" s="307">
        <v>630</v>
      </c>
      <c r="E358" s="335" t="s">
        <v>692</v>
      </c>
      <c r="F358" s="335" t="s">
        <v>15</v>
      </c>
      <c r="G358" s="309">
        <v>630</v>
      </c>
      <c r="H358" s="335" t="s">
        <v>697</v>
      </c>
      <c r="I358" s="341">
        <v>0.24029982363315697</v>
      </c>
      <c r="J358" s="361">
        <v>0.20796590241034685</v>
      </c>
      <c r="K358" s="428">
        <f t="shared" si="8"/>
        <v>0.44826572604350379</v>
      </c>
    </row>
    <row r="359" spans="1:12" s="16" customFormat="1" ht="13.9" customHeight="1" x14ac:dyDescent="0.2">
      <c r="A359" s="309" t="s">
        <v>90</v>
      </c>
      <c r="B359" s="585">
        <v>601</v>
      </c>
      <c r="C359" s="309" t="s">
        <v>13</v>
      </c>
      <c r="D359" s="307">
        <v>630</v>
      </c>
      <c r="E359" s="335" t="s">
        <v>412</v>
      </c>
      <c r="F359" s="335" t="s">
        <v>789</v>
      </c>
      <c r="G359" s="309">
        <v>630</v>
      </c>
      <c r="H359" s="335"/>
      <c r="I359" s="341">
        <v>0.21862139917695475</v>
      </c>
      <c r="J359" s="361">
        <v>0</v>
      </c>
      <c r="K359" s="428">
        <f t="shared" si="8"/>
        <v>0.21862139917695475</v>
      </c>
    </row>
    <row r="360" spans="1:12" s="16" customFormat="1" ht="30" x14ac:dyDescent="0.2">
      <c r="A360" s="337" t="s">
        <v>90</v>
      </c>
      <c r="B360" s="586">
        <v>602</v>
      </c>
      <c r="C360" s="337" t="s">
        <v>813</v>
      </c>
      <c r="D360" s="315">
        <v>1000</v>
      </c>
      <c r="E360" s="336"/>
      <c r="F360" s="336" t="s">
        <v>15</v>
      </c>
      <c r="G360" s="337">
        <v>1000</v>
      </c>
      <c r="H360" s="336"/>
      <c r="I360" s="403">
        <v>0</v>
      </c>
      <c r="J360" s="368">
        <v>0</v>
      </c>
      <c r="K360" s="428">
        <f t="shared" si="8"/>
        <v>0</v>
      </c>
    </row>
    <row r="361" spans="1:12" ht="13.9" customHeight="1" x14ac:dyDescent="0.2">
      <c r="A361" s="73" t="s">
        <v>195</v>
      </c>
      <c r="B361" s="587">
        <v>709</v>
      </c>
      <c r="C361" s="370" t="s">
        <v>13</v>
      </c>
      <c r="D361" s="62">
        <v>250</v>
      </c>
      <c r="E361" s="294" t="s">
        <v>190</v>
      </c>
      <c r="F361" s="394"/>
      <c r="G361" s="73"/>
      <c r="H361" s="294"/>
      <c r="I361" s="404">
        <v>0.51111111111111107</v>
      </c>
      <c r="J361" s="65"/>
      <c r="K361" s="428">
        <f t="shared" si="8"/>
        <v>0.51111111111111107</v>
      </c>
      <c r="L361" s="16"/>
    </row>
    <row r="362" spans="1:12" s="16" customFormat="1" ht="13.9" customHeight="1" x14ac:dyDescent="0.2">
      <c r="A362" s="364" t="s">
        <v>90</v>
      </c>
      <c r="B362" s="585">
        <v>1474</v>
      </c>
      <c r="C362" s="309" t="s">
        <v>13</v>
      </c>
      <c r="D362" s="307">
        <v>400</v>
      </c>
      <c r="E362" s="335" t="s">
        <v>208</v>
      </c>
      <c r="F362" s="335"/>
      <c r="G362" s="335"/>
      <c r="H362" s="335"/>
      <c r="I362" s="341">
        <v>0.23148148148148151</v>
      </c>
      <c r="J362" s="361"/>
      <c r="K362" s="428">
        <f t="shared" si="8"/>
        <v>0.23148148148148151</v>
      </c>
    </row>
    <row r="363" spans="1:12" s="16" customFormat="1" ht="30" x14ac:dyDescent="0.2">
      <c r="A363" s="309" t="s">
        <v>175</v>
      </c>
      <c r="B363" s="585">
        <v>1512</v>
      </c>
      <c r="C363" s="337" t="s">
        <v>734</v>
      </c>
      <c r="D363" s="315">
        <v>1000</v>
      </c>
      <c r="E363" s="335"/>
      <c r="F363" s="335" t="s">
        <v>15</v>
      </c>
      <c r="G363" s="335">
        <v>1000</v>
      </c>
      <c r="H363" s="335" t="s">
        <v>138</v>
      </c>
      <c r="I363" s="341">
        <v>0</v>
      </c>
      <c r="J363" s="361">
        <v>1.3888888888888889E-3</v>
      </c>
      <c r="K363" s="428">
        <f t="shared" si="8"/>
        <v>1.3888888888888889E-3</v>
      </c>
    </row>
    <row r="364" spans="1:12" s="16" customFormat="1" ht="13.9" customHeight="1" x14ac:dyDescent="0.2">
      <c r="A364" s="364"/>
      <c r="B364" s="585">
        <v>1514</v>
      </c>
      <c r="C364" s="309" t="s">
        <v>13</v>
      </c>
      <c r="D364" s="360">
        <v>630</v>
      </c>
      <c r="E364" s="366" t="s">
        <v>719</v>
      </c>
      <c r="F364" s="335" t="s">
        <v>15</v>
      </c>
      <c r="G364" s="366">
        <v>630</v>
      </c>
      <c r="H364" s="366" t="s">
        <v>420</v>
      </c>
      <c r="I364" s="376">
        <v>0.12455908289241623</v>
      </c>
      <c r="J364" s="369">
        <v>8.5243974132863026E-2</v>
      </c>
      <c r="K364" s="428">
        <f t="shared" si="8"/>
        <v>0.20980305702527924</v>
      </c>
    </row>
    <row r="365" spans="1:12" s="16" customFormat="1" ht="13.9" customHeight="1" x14ac:dyDescent="0.2">
      <c r="A365" s="364" t="s">
        <v>175</v>
      </c>
      <c r="B365" s="588">
        <v>1515</v>
      </c>
      <c r="C365" s="309" t="s">
        <v>13</v>
      </c>
      <c r="D365" s="360">
        <v>400</v>
      </c>
      <c r="E365" s="366" t="s">
        <v>675</v>
      </c>
      <c r="F365" s="335" t="s">
        <v>15</v>
      </c>
      <c r="G365" s="364">
        <v>400</v>
      </c>
      <c r="H365" s="366" t="s">
        <v>434</v>
      </c>
      <c r="I365" s="376">
        <v>0.50578703703703698</v>
      </c>
      <c r="J365" s="369">
        <v>0.3420138888888889</v>
      </c>
      <c r="K365" s="428">
        <f t="shared" si="8"/>
        <v>0.84780092592592582</v>
      </c>
    </row>
    <row r="366" spans="1:12" s="16" customFormat="1" ht="13.9" customHeight="1" x14ac:dyDescent="0.2">
      <c r="A366" s="309" t="s">
        <v>175</v>
      </c>
      <c r="B366" s="585">
        <v>1516</v>
      </c>
      <c r="C366" s="335" t="s">
        <v>13</v>
      </c>
      <c r="D366" s="307">
        <v>160</v>
      </c>
      <c r="E366" s="335" t="s">
        <v>207</v>
      </c>
      <c r="F366" s="309"/>
      <c r="G366" s="309"/>
      <c r="H366" s="335"/>
      <c r="I366" s="341">
        <v>0.27777777777777779</v>
      </c>
      <c r="J366" s="361"/>
      <c r="K366" s="428">
        <f t="shared" si="8"/>
        <v>0.27777777777777779</v>
      </c>
    </row>
    <row r="367" spans="1:12" s="16" customFormat="1" ht="13.9" customHeight="1" x14ac:dyDescent="0.2">
      <c r="A367" s="364" t="s">
        <v>175</v>
      </c>
      <c r="B367" s="585">
        <v>1517</v>
      </c>
      <c r="C367" s="309" t="s">
        <v>13</v>
      </c>
      <c r="D367" s="360">
        <v>630</v>
      </c>
      <c r="E367" s="366" t="s">
        <v>708</v>
      </c>
      <c r="F367" s="335" t="s">
        <v>15</v>
      </c>
      <c r="G367" s="364">
        <v>630</v>
      </c>
      <c r="H367" s="366" t="s">
        <v>190</v>
      </c>
      <c r="I367" s="376">
        <v>0.24176954732510289</v>
      </c>
      <c r="J367" s="369">
        <v>0.36081716637272193</v>
      </c>
      <c r="K367" s="428">
        <f t="shared" si="8"/>
        <v>0.60258671369782479</v>
      </c>
    </row>
    <row r="368" spans="1:12" s="16" customFormat="1" ht="13.9" customHeight="1" x14ac:dyDescent="0.2">
      <c r="A368" s="309" t="s">
        <v>175</v>
      </c>
      <c r="B368" s="585">
        <v>1520</v>
      </c>
      <c r="C368" s="309" t="s">
        <v>13</v>
      </c>
      <c r="D368" s="307">
        <v>1000</v>
      </c>
      <c r="E368" s="335" t="s">
        <v>443</v>
      </c>
      <c r="F368" s="335" t="s">
        <v>15</v>
      </c>
      <c r="G368" s="309">
        <v>1000</v>
      </c>
      <c r="H368" s="335" t="s">
        <v>708</v>
      </c>
      <c r="I368" s="341">
        <v>6.7592592592592593E-2</v>
      </c>
      <c r="J368" s="361">
        <v>9.7916666666666666E-2</v>
      </c>
      <c r="K368" s="428">
        <f t="shared" si="8"/>
        <v>0.16550925925925924</v>
      </c>
    </row>
    <row r="369" spans="1:11" s="16" customFormat="1" ht="128.25" x14ac:dyDescent="0.2">
      <c r="A369" s="292" t="s">
        <v>175</v>
      </c>
      <c r="B369" s="589">
        <v>1521</v>
      </c>
      <c r="C369" s="363" t="s">
        <v>735</v>
      </c>
      <c r="D369" s="289">
        <v>1600</v>
      </c>
      <c r="E369" s="290"/>
      <c r="F369" s="448" t="s">
        <v>58</v>
      </c>
      <c r="G369" s="292">
        <v>1600</v>
      </c>
      <c r="H369" s="290"/>
      <c r="I369" s="372">
        <v>0</v>
      </c>
      <c r="J369" s="351">
        <v>0</v>
      </c>
      <c r="K369" s="428">
        <f t="shared" si="8"/>
        <v>0</v>
      </c>
    </row>
    <row r="370" spans="1:11" s="16" customFormat="1" x14ac:dyDescent="0.2">
      <c r="A370" s="292" t="s">
        <v>175</v>
      </c>
      <c r="B370" s="589">
        <v>1521</v>
      </c>
      <c r="C370" s="378" t="s">
        <v>452</v>
      </c>
      <c r="D370" s="289">
        <v>2500</v>
      </c>
      <c r="E370" s="396"/>
      <c r="F370" s="449" t="s">
        <v>790</v>
      </c>
      <c r="G370" s="292">
        <v>2500</v>
      </c>
      <c r="H370" s="290"/>
      <c r="I370" s="372">
        <v>0</v>
      </c>
      <c r="J370" s="351">
        <v>0</v>
      </c>
      <c r="K370" s="428">
        <f t="shared" si="8"/>
        <v>0</v>
      </c>
    </row>
    <row r="371" spans="1:11" s="16" customFormat="1" ht="13.9" customHeight="1" x14ac:dyDescent="0.2">
      <c r="A371" s="309" t="s">
        <v>175</v>
      </c>
      <c r="B371" s="585">
        <v>1522</v>
      </c>
      <c r="C371" s="309" t="s">
        <v>13</v>
      </c>
      <c r="D371" s="307">
        <v>630</v>
      </c>
      <c r="E371" s="335" t="s">
        <v>202</v>
      </c>
      <c r="F371" s="335" t="s">
        <v>15</v>
      </c>
      <c r="G371" s="309">
        <v>630</v>
      </c>
      <c r="H371" s="335" t="s">
        <v>771</v>
      </c>
      <c r="I371" s="341">
        <v>0.24</v>
      </c>
      <c r="J371" s="361">
        <v>0.39</v>
      </c>
      <c r="K371" s="428">
        <f t="shared" si="8"/>
        <v>0.63</v>
      </c>
    </row>
    <row r="372" spans="1:11" s="16" customFormat="1" ht="13.9" customHeight="1" x14ac:dyDescent="0.2">
      <c r="A372" s="309" t="s">
        <v>175</v>
      </c>
      <c r="B372" s="585">
        <v>1523</v>
      </c>
      <c r="C372" s="309" t="s">
        <v>13</v>
      </c>
      <c r="D372" s="307">
        <v>630</v>
      </c>
      <c r="E372" s="335" t="s">
        <v>283</v>
      </c>
      <c r="F372" s="335" t="s">
        <v>15</v>
      </c>
      <c r="G372" s="309">
        <v>630</v>
      </c>
      <c r="H372" s="335" t="s">
        <v>234</v>
      </c>
      <c r="I372" s="341">
        <v>0.54490005878894765</v>
      </c>
      <c r="J372" s="361">
        <v>0.28000000000000003</v>
      </c>
      <c r="K372" s="428">
        <f t="shared" si="8"/>
        <v>0.82490005878894768</v>
      </c>
    </row>
    <row r="373" spans="1:11" s="16" customFormat="1" ht="14.45" customHeight="1" x14ac:dyDescent="0.2">
      <c r="A373" s="309" t="s">
        <v>175</v>
      </c>
      <c r="B373" s="585">
        <v>1526</v>
      </c>
      <c r="C373" s="309" t="s">
        <v>13</v>
      </c>
      <c r="D373" s="307">
        <v>630</v>
      </c>
      <c r="E373" s="335" t="s">
        <v>140</v>
      </c>
      <c r="F373" s="335" t="s">
        <v>15</v>
      </c>
      <c r="G373" s="309">
        <v>630</v>
      </c>
      <c r="H373" s="335" t="s">
        <v>125</v>
      </c>
      <c r="I373" s="341">
        <v>0.2410346854791299</v>
      </c>
      <c r="J373" s="361">
        <v>0.16975308641975309</v>
      </c>
      <c r="K373" s="428">
        <f t="shared" si="8"/>
        <v>0.41078777189888299</v>
      </c>
    </row>
    <row r="374" spans="1:11" s="16" customFormat="1" ht="13.9" customHeight="1" x14ac:dyDescent="0.2">
      <c r="A374" s="364" t="s">
        <v>175</v>
      </c>
      <c r="B374" s="585">
        <v>1527</v>
      </c>
      <c r="C374" s="309" t="s">
        <v>13</v>
      </c>
      <c r="D374" s="360">
        <v>250</v>
      </c>
      <c r="E374" s="366" t="s">
        <v>104</v>
      </c>
      <c r="F374" s="309" t="s">
        <v>15</v>
      </c>
      <c r="G374" s="364">
        <v>250</v>
      </c>
      <c r="H374" s="366" t="s">
        <v>88</v>
      </c>
      <c r="I374" s="376">
        <v>0.88981481481481473</v>
      </c>
      <c r="J374" s="369">
        <v>0.33703703703703708</v>
      </c>
      <c r="K374" s="428">
        <f t="shared" si="8"/>
        <v>1.2268518518518519</v>
      </c>
    </row>
    <row r="375" spans="1:11" s="16" customFormat="1" ht="13.9" customHeight="1" x14ac:dyDescent="0.2">
      <c r="A375" s="309" t="s">
        <v>175</v>
      </c>
      <c r="B375" s="585">
        <v>1528</v>
      </c>
      <c r="C375" s="309" t="s">
        <v>13</v>
      </c>
      <c r="D375" s="307">
        <v>630</v>
      </c>
      <c r="E375" s="395" t="s">
        <v>434</v>
      </c>
      <c r="F375" s="335" t="s">
        <v>15</v>
      </c>
      <c r="G375" s="309">
        <v>630</v>
      </c>
      <c r="H375" s="335" t="s">
        <v>743</v>
      </c>
      <c r="I375" s="341">
        <v>0.23993239271017047</v>
      </c>
      <c r="J375" s="361">
        <v>0.15432098765432098</v>
      </c>
      <c r="K375" s="428">
        <f t="shared" si="8"/>
        <v>0.39425338036449142</v>
      </c>
    </row>
    <row r="376" spans="1:11" s="16" customFormat="1" ht="24.75" customHeight="1" x14ac:dyDescent="0.2">
      <c r="A376" s="309" t="s">
        <v>175</v>
      </c>
      <c r="B376" s="585">
        <v>1529</v>
      </c>
      <c r="C376" s="309" t="s">
        <v>13</v>
      </c>
      <c r="D376" s="307">
        <v>400</v>
      </c>
      <c r="E376" s="335" t="s">
        <v>142</v>
      </c>
      <c r="F376" s="335" t="s">
        <v>15</v>
      </c>
      <c r="G376" s="309">
        <v>400</v>
      </c>
      <c r="H376" s="335" t="s">
        <v>803</v>
      </c>
      <c r="I376" s="341">
        <v>0.1736111111111111</v>
      </c>
      <c r="J376" s="361">
        <v>6.0763888888888888E-2</v>
      </c>
      <c r="K376" s="428">
        <f t="shared" si="8"/>
        <v>0.234375</v>
      </c>
    </row>
    <row r="377" spans="1:11" s="16" customFormat="1" ht="13.9" customHeight="1" x14ac:dyDescent="0.2">
      <c r="A377" s="364" t="s">
        <v>175</v>
      </c>
      <c r="B377" s="585">
        <v>1532</v>
      </c>
      <c r="C377" s="309" t="s">
        <v>13</v>
      </c>
      <c r="D377" s="360">
        <v>400</v>
      </c>
      <c r="E377" s="366" t="s">
        <v>120</v>
      </c>
      <c r="F377" s="335" t="s">
        <v>15</v>
      </c>
      <c r="G377" s="364">
        <v>400</v>
      </c>
      <c r="H377" s="366" t="s">
        <v>107</v>
      </c>
      <c r="I377" s="341">
        <v>0.34490740740740738</v>
      </c>
      <c r="J377" s="361">
        <v>0.1741898148148148</v>
      </c>
      <c r="K377" s="428">
        <f t="shared" si="8"/>
        <v>0.51909722222222221</v>
      </c>
    </row>
    <row r="378" spans="1:11" s="16" customFormat="1" ht="13.9" customHeight="1" x14ac:dyDescent="0.2">
      <c r="A378" s="309" t="s">
        <v>175</v>
      </c>
      <c r="B378" s="585">
        <v>1536</v>
      </c>
      <c r="C378" s="309" t="s">
        <v>13</v>
      </c>
      <c r="D378" s="307">
        <v>1000</v>
      </c>
      <c r="E378" s="335" t="s">
        <v>87</v>
      </c>
      <c r="F378" s="335" t="s">
        <v>15</v>
      </c>
      <c r="G378" s="309">
        <v>1000</v>
      </c>
      <c r="H378" s="335" t="s">
        <v>407</v>
      </c>
      <c r="I378" s="341">
        <v>0</v>
      </c>
      <c r="J378" s="361">
        <v>4.7453703703703699E-2</v>
      </c>
      <c r="K378" s="428">
        <f t="shared" si="8"/>
        <v>4.7453703703703699E-2</v>
      </c>
    </row>
    <row r="379" spans="1:11" s="16" customFormat="1" ht="13.5" customHeight="1" x14ac:dyDescent="0.2">
      <c r="A379" s="309" t="s">
        <v>175</v>
      </c>
      <c r="B379" s="585">
        <v>1536</v>
      </c>
      <c r="C379" s="309" t="s">
        <v>181</v>
      </c>
      <c r="D379" s="307">
        <v>250</v>
      </c>
      <c r="E379" s="335" t="s">
        <v>771</v>
      </c>
      <c r="F379" s="335" t="s">
        <v>61</v>
      </c>
      <c r="G379" s="309">
        <v>250</v>
      </c>
      <c r="H379" s="335" t="s">
        <v>142</v>
      </c>
      <c r="I379" s="341">
        <v>0</v>
      </c>
      <c r="J379" s="361">
        <v>0</v>
      </c>
      <c r="K379" s="428">
        <f t="shared" si="8"/>
        <v>0</v>
      </c>
    </row>
    <row r="380" spans="1:11" s="16" customFormat="1" ht="13.9" customHeight="1" x14ac:dyDescent="0.2">
      <c r="A380" s="309" t="s">
        <v>175</v>
      </c>
      <c r="B380" s="585">
        <v>1537</v>
      </c>
      <c r="C380" s="309" t="s">
        <v>13</v>
      </c>
      <c r="D380" s="307">
        <v>630</v>
      </c>
      <c r="E380" s="335" t="s">
        <v>130</v>
      </c>
      <c r="F380" s="335" t="s">
        <v>15</v>
      </c>
      <c r="G380" s="309">
        <v>630</v>
      </c>
      <c r="H380" s="335" t="s">
        <v>684</v>
      </c>
      <c r="I380" s="341">
        <v>0.33877131099353319</v>
      </c>
      <c r="J380" s="361">
        <v>0.2465461493239271</v>
      </c>
      <c r="K380" s="428">
        <f t="shared" si="8"/>
        <v>0.58531746031746024</v>
      </c>
    </row>
    <row r="381" spans="1:11" s="16" customFormat="1" ht="13.9" customHeight="1" x14ac:dyDescent="0.2">
      <c r="A381" s="309"/>
      <c r="B381" s="585">
        <v>1538</v>
      </c>
      <c r="C381" s="309" t="s">
        <v>13</v>
      </c>
      <c r="D381" s="307">
        <v>1000</v>
      </c>
      <c r="E381" s="335" t="s">
        <v>689</v>
      </c>
      <c r="F381" s="335" t="s">
        <v>15</v>
      </c>
      <c r="G381" s="309">
        <v>1000</v>
      </c>
      <c r="H381" s="335" t="s">
        <v>285</v>
      </c>
      <c r="I381" s="341">
        <v>4.7453703703703699E-2</v>
      </c>
      <c r="J381" s="361">
        <v>6.4351851851851855E-2</v>
      </c>
      <c r="K381" s="428">
        <f t="shared" si="8"/>
        <v>0.11180555555555555</v>
      </c>
    </row>
    <row r="382" spans="1:11" s="16" customFormat="1" ht="30" x14ac:dyDescent="0.2">
      <c r="A382" s="337" t="s">
        <v>175</v>
      </c>
      <c r="B382" s="586">
        <v>1539</v>
      </c>
      <c r="C382" s="337" t="s">
        <v>736</v>
      </c>
      <c r="D382" s="315">
        <v>400</v>
      </c>
      <c r="E382" s="336"/>
      <c r="F382" s="336" t="s">
        <v>435</v>
      </c>
      <c r="G382" s="337">
        <v>400</v>
      </c>
      <c r="H382" s="336"/>
      <c r="I382" s="403">
        <v>0</v>
      </c>
      <c r="J382" s="368">
        <v>0</v>
      </c>
      <c r="K382" s="428">
        <f t="shared" si="8"/>
        <v>0</v>
      </c>
    </row>
    <row r="383" spans="1:11" s="16" customFormat="1" ht="13.9" customHeight="1" x14ac:dyDescent="0.2">
      <c r="A383" s="309" t="s">
        <v>175</v>
      </c>
      <c r="B383" s="585">
        <v>1540</v>
      </c>
      <c r="C383" s="309" t="s">
        <v>13</v>
      </c>
      <c r="D383" s="307">
        <v>630</v>
      </c>
      <c r="E383" s="335" t="s">
        <v>112</v>
      </c>
      <c r="F383" s="335" t="s">
        <v>15</v>
      </c>
      <c r="G383" s="309">
        <v>630</v>
      </c>
      <c r="H383" s="335" t="s">
        <v>197</v>
      </c>
      <c r="I383" s="341">
        <v>0.22670487948265727</v>
      </c>
      <c r="J383" s="361">
        <v>0.53057025279247505</v>
      </c>
      <c r="K383" s="428">
        <f t="shared" si="8"/>
        <v>0.75727513227513232</v>
      </c>
    </row>
    <row r="384" spans="1:11" s="16" customFormat="1" ht="13.9" customHeight="1" x14ac:dyDescent="0.2">
      <c r="A384" s="309" t="s">
        <v>175</v>
      </c>
      <c r="B384" s="585">
        <v>1541</v>
      </c>
      <c r="C384" s="309" t="s">
        <v>13</v>
      </c>
      <c r="D384" s="307">
        <v>1000</v>
      </c>
      <c r="E384" s="335" t="s">
        <v>125</v>
      </c>
      <c r="F384" s="335" t="s">
        <v>182</v>
      </c>
      <c r="G384" s="309">
        <v>1000</v>
      </c>
      <c r="H384" s="335" t="s">
        <v>203</v>
      </c>
      <c r="I384" s="341">
        <v>0.15509259259259262</v>
      </c>
      <c r="J384" s="361">
        <v>0.1699074074074074</v>
      </c>
      <c r="K384" s="428">
        <f t="shared" si="8"/>
        <v>0.32500000000000001</v>
      </c>
    </row>
    <row r="385" spans="1:12" s="16" customFormat="1" ht="15" customHeight="1" x14ac:dyDescent="0.2">
      <c r="A385" s="309" t="s">
        <v>175</v>
      </c>
      <c r="B385" s="585">
        <v>1541</v>
      </c>
      <c r="C385" s="309" t="s">
        <v>181</v>
      </c>
      <c r="D385" s="307">
        <v>1000</v>
      </c>
      <c r="E385" s="335" t="s">
        <v>203</v>
      </c>
      <c r="F385" s="335" t="s">
        <v>61</v>
      </c>
      <c r="G385" s="309">
        <v>1000</v>
      </c>
      <c r="H385" s="335" t="s">
        <v>406</v>
      </c>
      <c r="I385" s="341">
        <v>0.18171296296296297</v>
      </c>
      <c r="J385" s="361">
        <v>0.16967592592592595</v>
      </c>
      <c r="K385" s="428">
        <f t="shared" si="8"/>
        <v>0.35138888888888892</v>
      </c>
    </row>
    <row r="386" spans="1:12" s="16" customFormat="1" ht="13.9" customHeight="1" x14ac:dyDescent="0.2">
      <c r="A386" s="309" t="s">
        <v>175</v>
      </c>
      <c r="B386" s="585">
        <v>1542</v>
      </c>
      <c r="C386" s="309" t="s">
        <v>13</v>
      </c>
      <c r="D386" s="307">
        <v>630</v>
      </c>
      <c r="E386" s="335" t="s">
        <v>196</v>
      </c>
      <c r="F386" s="335" t="s">
        <v>15</v>
      </c>
      <c r="G386" s="309">
        <v>630</v>
      </c>
      <c r="H386" s="335" t="s">
        <v>124</v>
      </c>
      <c r="I386" s="341">
        <v>0.16387419165196943</v>
      </c>
      <c r="J386" s="361">
        <v>5.8788947677836573E-2</v>
      </c>
      <c r="K386" s="428">
        <f t="shared" si="8"/>
        <v>0.222663139329806</v>
      </c>
    </row>
    <row r="387" spans="1:12" s="16" customFormat="1" ht="13.9" customHeight="1" x14ac:dyDescent="0.2">
      <c r="A387" s="309" t="s">
        <v>175</v>
      </c>
      <c r="B387" s="585">
        <v>1543</v>
      </c>
      <c r="C387" s="309" t="s">
        <v>13</v>
      </c>
      <c r="D387" s="307">
        <v>1000</v>
      </c>
      <c r="E387" s="335" t="s">
        <v>772</v>
      </c>
      <c r="F387" s="335" t="s">
        <v>15</v>
      </c>
      <c r="G387" s="309">
        <v>1000</v>
      </c>
      <c r="H387" s="335" t="s">
        <v>101</v>
      </c>
      <c r="I387" s="341">
        <v>0</v>
      </c>
      <c r="J387" s="361">
        <v>0</v>
      </c>
      <c r="K387" s="428">
        <f t="shared" si="8"/>
        <v>0</v>
      </c>
    </row>
    <row r="388" spans="1:12" s="16" customFormat="1" ht="13.9" customHeight="1" x14ac:dyDescent="0.2">
      <c r="A388" s="309" t="s">
        <v>175</v>
      </c>
      <c r="B388" s="585">
        <v>1544</v>
      </c>
      <c r="C388" s="309" t="s">
        <v>13</v>
      </c>
      <c r="D388" s="307">
        <v>630</v>
      </c>
      <c r="E388" s="335" t="s">
        <v>120</v>
      </c>
      <c r="F388" s="335" t="s">
        <v>15</v>
      </c>
      <c r="G388" s="309">
        <v>630</v>
      </c>
      <c r="H388" s="335" t="s">
        <v>202</v>
      </c>
      <c r="I388" s="341">
        <v>0.47325102880658437</v>
      </c>
      <c r="J388" s="361">
        <v>7.6425631981187528E-2</v>
      </c>
      <c r="K388" s="428">
        <f t="shared" si="8"/>
        <v>0.54967666078777189</v>
      </c>
    </row>
    <row r="389" spans="1:12" s="16" customFormat="1" ht="13.9" customHeight="1" x14ac:dyDescent="0.2">
      <c r="A389" s="309" t="s">
        <v>175</v>
      </c>
      <c r="B389" s="585">
        <v>1545</v>
      </c>
      <c r="C389" s="309" t="s">
        <v>13</v>
      </c>
      <c r="D389" s="307">
        <v>630</v>
      </c>
      <c r="E389" s="335" t="s">
        <v>689</v>
      </c>
      <c r="F389" s="335" t="s">
        <v>15</v>
      </c>
      <c r="G389" s="309">
        <v>630</v>
      </c>
      <c r="H389" s="335" t="s">
        <v>746</v>
      </c>
      <c r="I389" s="341">
        <v>0.31819517930629043</v>
      </c>
      <c r="J389" s="361">
        <v>0.42695473251028809</v>
      </c>
      <c r="K389" s="428">
        <f t="shared" si="8"/>
        <v>0.74514991181657853</v>
      </c>
    </row>
    <row r="390" spans="1:12" ht="13.9" customHeight="1" x14ac:dyDescent="0.2">
      <c r="A390" s="309" t="s">
        <v>175</v>
      </c>
      <c r="B390" s="585">
        <v>1546</v>
      </c>
      <c r="C390" s="309" t="s">
        <v>13</v>
      </c>
      <c r="D390" s="307">
        <v>1000</v>
      </c>
      <c r="E390" s="335" t="s">
        <v>221</v>
      </c>
      <c r="F390" s="335" t="s">
        <v>15</v>
      </c>
      <c r="G390" s="309">
        <v>1000</v>
      </c>
      <c r="H390" s="335" t="s">
        <v>292</v>
      </c>
      <c r="I390" s="341">
        <v>0.15972222222222224</v>
      </c>
      <c r="J390" s="361">
        <v>0.16898148148148151</v>
      </c>
      <c r="K390" s="428">
        <f t="shared" si="8"/>
        <v>0.32870370370370372</v>
      </c>
      <c r="L390" s="16"/>
    </row>
    <row r="391" spans="1:12" ht="13.9" customHeight="1" x14ac:dyDescent="0.2">
      <c r="A391" s="309" t="s">
        <v>175</v>
      </c>
      <c r="B391" s="585">
        <v>1548</v>
      </c>
      <c r="C391" s="309" t="s">
        <v>13</v>
      </c>
      <c r="D391" s="307">
        <v>630</v>
      </c>
      <c r="E391" s="335" t="s">
        <v>409</v>
      </c>
      <c r="F391" s="335" t="s">
        <v>15</v>
      </c>
      <c r="G391" s="309">
        <v>630</v>
      </c>
      <c r="H391" s="335" t="s">
        <v>107</v>
      </c>
      <c r="I391" s="341">
        <v>0.47876249265138154</v>
      </c>
      <c r="J391" s="361">
        <v>0.40454144620811294</v>
      </c>
      <c r="K391" s="428">
        <f t="shared" si="8"/>
        <v>0.88330393885949454</v>
      </c>
      <c r="L391" s="16"/>
    </row>
    <row r="392" spans="1:12" s="16" customFormat="1" ht="14.45" customHeight="1" x14ac:dyDescent="0.2">
      <c r="A392" s="309" t="s">
        <v>175</v>
      </c>
      <c r="B392" s="585">
        <v>1549</v>
      </c>
      <c r="C392" s="309" t="s">
        <v>13</v>
      </c>
      <c r="D392" s="307">
        <v>400</v>
      </c>
      <c r="E392" s="335" t="s">
        <v>568</v>
      </c>
      <c r="F392" s="335" t="s">
        <v>15</v>
      </c>
      <c r="G392" s="309">
        <v>400</v>
      </c>
      <c r="H392" s="335" t="s">
        <v>128</v>
      </c>
      <c r="I392" s="341">
        <v>0.2876157407407407</v>
      </c>
      <c r="J392" s="361">
        <v>0.27777777777777779</v>
      </c>
      <c r="K392" s="428">
        <f t="shared" si="8"/>
        <v>0.56539351851851849</v>
      </c>
    </row>
    <row r="393" spans="1:12" s="16" customFormat="1" ht="13.9" customHeight="1" x14ac:dyDescent="0.2">
      <c r="A393" s="309" t="s">
        <v>175</v>
      </c>
      <c r="B393" s="585">
        <v>1550</v>
      </c>
      <c r="C393" s="309" t="s">
        <v>13</v>
      </c>
      <c r="D393" s="307">
        <v>630</v>
      </c>
      <c r="E393" s="335" t="s">
        <v>194</v>
      </c>
      <c r="F393" s="335" t="s">
        <v>15</v>
      </c>
      <c r="G393" s="309">
        <v>630</v>
      </c>
      <c r="H393" s="335" t="s">
        <v>799</v>
      </c>
      <c r="I393" s="341">
        <v>0.62169312169312174</v>
      </c>
      <c r="J393" s="361">
        <v>0.44532627865961205</v>
      </c>
      <c r="K393" s="428">
        <f t="shared" si="8"/>
        <v>1.0670194003527338</v>
      </c>
    </row>
    <row r="394" spans="1:12" s="16" customFormat="1" ht="13.9" customHeight="1" x14ac:dyDescent="0.2">
      <c r="A394" s="309" t="s">
        <v>150</v>
      </c>
      <c r="B394" s="585">
        <v>2001</v>
      </c>
      <c r="C394" s="309" t="s">
        <v>13</v>
      </c>
      <c r="D394" s="307">
        <v>40</v>
      </c>
      <c r="E394" s="335" t="s">
        <v>773</v>
      </c>
      <c r="F394" s="335"/>
      <c r="G394" s="335"/>
      <c r="H394" s="335"/>
      <c r="I394" s="341">
        <v>0.15625</v>
      </c>
      <c r="J394" s="361"/>
      <c r="K394" s="428">
        <f t="shared" si="8"/>
        <v>0.15625</v>
      </c>
    </row>
    <row r="395" spans="1:12" s="20" customFormat="1" ht="30" customHeight="1" x14ac:dyDescent="0.2">
      <c r="A395" s="309" t="s">
        <v>150</v>
      </c>
      <c r="B395" s="585">
        <v>2003</v>
      </c>
      <c r="C395" s="309" t="s">
        <v>13</v>
      </c>
      <c r="D395" s="307">
        <v>25</v>
      </c>
      <c r="E395" s="335" t="s">
        <v>774</v>
      </c>
      <c r="F395" s="335"/>
      <c r="G395" s="335"/>
      <c r="H395" s="335"/>
      <c r="I395" s="341">
        <v>1.7592592592592594E-2</v>
      </c>
      <c r="J395" s="361"/>
      <c r="K395" s="428">
        <f t="shared" si="8"/>
        <v>1.7592592592592594E-2</v>
      </c>
    </row>
    <row r="396" spans="1:12" s="20" customFormat="1" ht="24.75" customHeight="1" x14ac:dyDescent="0.2">
      <c r="A396" s="309" t="s">
        <v>150</v>
      </c>
      <c r="B396" s="585">
        <v>2006</v>
      </c>
      <c r="C396" s="309" t="s">
        <v>13</v>
      </c>
      <c r="D396" s="307">
        <v>40</v>
      </c>
      <c r="E396" s="335" t="s">
        <v>105</v>
      </c>
      <c r="F396" s="335"/>
      <c r="G396" s="335"/>
      <c r="H396" s="335"/>
      <c r="I396" s="341">
        <v>0.11574074074074076</v>
      </c>
      <c r="J396" s="361"/>
      <c r="K396" s="428">
        <f t="shared" si="8"/>
        <v>0.11574074074074076</v>
      </c>
    </row>
    <row r="397" spans="1:12" s="20" customFormat="1" x14ac:dyDescent="0.2">
      <c r="A397" s="364" t="s">
        <v>150</v>
      </c>
      <c r="B397" s="585">
        <v>2008</v>
      </c>
      <c r="C397" s="309" t="s">
        <v>13</v>
      </c>
      <c r="D397" s="360">
        <v>40</v>
      </c>
      <c r="E397" s="366" t="s">
        <v>120</v>
      </c>
      <c r="F397" s="335"/>
      <c r="G397" s="366"/>
      <c r="H397" s="366"/>
      <c r="I397" s="376">
        <v>0.15046296296296297</v>
      </c>
      <c r="J397" s="369"/>
      <c r="K397" s="428">
        <f t="shared" si="8"/>
        <v>0.15046296296296297</v>
      </c>
    </row>
    <row r="398" spans="1:12" s="16" customFormat="1" ht="14.45" customHeight="1" x14ac:dyDescent="0.2">
      <c r="A398" s="364" t="s">
        <v>150</v>
      </c>
      <c r="B398" s="585">
        <v>2012</v>
      </c>
      <c r="C398" s="309" t="s">
        <v>13</v>
      </c>
      <c r="D398" s="307">
        <v>63</v>
      </c>
      <c r="E398" s="335" t="s">
        <v>142</v>
      </c>
      <c r="F398" s="335"/>
      <c r="G398" s="335"/>
      <c r="H398" s="335"/>
      <c r="I398" s="341">
        <v>8.0834803057025284E-2</v>
      </c>
      <c r="J398" s="361"/>
      <c r="K398" s="428">
        <f t="shared" si="8"/>
        <v>8.0834803057025284E-2</v>
      </c>
    </row>
    <row r="399" spans="1:12" s="16" customFormat="1" ht="14.45" customHeight="1" x14ac:dyDescent="0.2">
      <c r="A399" s="309" t="s">
        <v>150</v>
      </c>
      <c r="B399" s="585">
        <v>2014</v>
      </c>
      <c r="C399" s="309" t="s">
        <v>13</v>
      </c>
      <c r="D399" s="307">
        <v>40</v>
      </c>
      <c r="E399" s="335" t="s">
        <v>448</v>
      </c>
      <c r="F399" s="335"/>
      <c r="G399" s="335"/>
      <c r="H399" s="335"/>
      <c r="I399" s="341">
        <v>0.12152777777777778</v>
      </c>
      <c r="J399" s="361"/>
      <c r="K399" s="428">
        <f t="shared" si="8"/>
        <v>0.12152777777777778</v>
      </c>
    </row>
    <row r="400" spans="1:12" s="20" customFormat="1" x14ac:dyDescent="0.2">
      <c r="A400" s="309" t="s">
        <v>150</v>
      </c>
      <c r="B400" s="585">
        <v>2015</v>
      </c>
      <c r="C400" s="309" t="s">
        <v>13</v>
      </c>
      <c r="D400" s="307">
        <v>40</v>
      </c>
      <c r="E400" s="335" t="s">
        <v>213</v>
      </c>
      <c r="F400" s="335"/>
      <c r="G400" s="335"/>
      <c r="H400" s="335"/>
      <c r="I400" s="341">
        <v>8.1018518518518517E-2</v>
      </c>
      <c r="J400" s="361"/>
      <c r="K400" s="428">
        <f t="shared" si="8"/>
        <v>8.1018518518518517E-2</v>
      </c>
    </row>
    <row r="401" spans="1:82" s="16" customFormat="1" ht="14.45" customHeight="1" x14ac:dyDescent="0.2">
      <c r="A401" s="309" t="s">
        <v>150</v>
      </c>
      <c r="B401" s="585">
        <v>2016</v>
      </c>
      <c r="C401" s="309" t="s">
        <v>13</v>
      </c>
      <c r="D401" s="307">
        <v>40</v>
      </c>
      <c r="E401" s="335" t="s">
        <v>418</v>
      </c>
      <c r="F401" s="335"/>
      <c r="G401" s="335"/>
      <c r="H401" s="335"/>
      <c r="I401" s="341">
        <v>2.8935185185185189E-2</v>
      </c>
      <c r="J401" s="361"/>
      <c r="K401" s="428">
        <f t="shared" si="8"/>
        <v>2.8935185185185189E-2</v>
      </c>
    </row>
    <row r="402" spans="1:82" s="16" customFormat="1" x14ac:dyDescent="0.2">
      <c r="A402" s="309" t="s">
        <v>150</v>
      </c>
      <c r="B402" s="585">
        <v>2017</v>
      </c>
      <c r="C402" s="309" t="s">
        <v>13</v>
      </c>
      <c r="D402" s="307">
        <v>40</v>
      </c>
      <c r="E402" s="335" t="s">
        <v>207</v>
      </c>
      <c r="F402" s="335"/>
      <c r="G402" s="335"/>
      <c r="H402" s="335"/>
      <c r="I402" s="341">
        <v>7.5231481481481483E-2</v>
      </c>
      <c r="J402" s="361"/>
      <c r="K402" s="428">
        <f t="shared" si="8"/>
        <v>7.5231481481481483E-2</v>
      </c>
    </row>
    <row r="403" spans="1:82" s="16" customFormat="1" ht="13.9" customHeight="1" x14ac:dyDescent="0.2">
      <c r="A403" s="309" t="s">
        <v>150</v>
      </c>
      <c r="B403" s="585">
        <v>2021</v>
      </c>
      <c r="C403" s="309" t="s">
        <v>13</v>
      </c>
      <c r="D403" s="307">
        <v>40</v>
      </c>
      <c r="E403" s="335" t="s">
        <v>706</v>
      </c>
      <c r="F403" s="335"/>
      <c r="G403" s="335"/>
      <c r="H403" s="335"/>
      <c r="I403" s="341">
        <v>6.3657407407407399E-2</v>
      </c>
      <c r="J403" s="361"/>
      <c r="K403" s="428">
        <f t="shared" si="8"/>
        <v>6.3657407407407399E-2</v>
      </c>
    </row>
    <row r="404" spans="1:82" s="16" customFormat="1" ht="13.9" customHeight="1" x14ac:dyDescent="0.2">
      <c r="A404" s="309" t="s">
        <v>150</v>
      </c>
      <c r="B404" s="585">
        <v>2023</v>
      </c>
      <c r="C404" s="309" t="s">
        <v>13</v>
      </c>
      <c r="D404" s="307">
        <v>40</v>
      </c>
      <c r="E404" s="335" t="s">
        <v>270</v>
      </c>
      <c r="F404" s="335"/>
      <c r="G404" s="335"/>
      <c r="H404" s="335"/>
      <c r="I404" s="341">
        <v>0.15046296296296297</v>
      </c>
      <c r="J404" s="361"/>
      <c r="K404" s="428">
        <f t="shared" si="8"/>
        <v>0.15046296296296297</v>
      </c>
    </row>
    <row r="405" spans="1:82" s="16" customFormat="1" ht="13.5" customHeight="1" x14ac:dyDescent="0.2">
      <c r="A405" s="309" t="s">
        <v>150</v>
      </c>
      <c r="B405" s="585">
        <v>2024</v>
      </c>
      <c r="C405" s="309" t="s">
        <v>13</v>
      </c>
      <c r="D405" s="307">
        <v>63</v>
      </c>
      <c r="E405" s="335" t="s">
        <v>113</v>
      </c>
      <c r="F405" s="335"/>
      <c r="G405" s="335"/>
      <c r="H405" s="335"/>
      <c r="I405" s="341">
        <v>9.9206349206349201E-2</v>
      </c>
      <c r="J405" s="361"/>
      <c r="K405" s="428">
        <f t="shared" si="8"/>
        <v>9.9206349206349201E-2</v>
      </c>
    </row>
    <row r="406" spans="1:82" ht="13.9" customHeight="1" x14ac:dyDescent="0.2">
      <c r="A406" s="309" t="s">
        <v>150</v>
      </c>
      <c r="B406" s="585">
        <v>2028</v>
      </c>
      <c r="C406" s="309" t="s">
        <v>13</v>
      </c>
      <c r="D406" s="307">
        <v>40</v>
      </c>
      <c r="E406" s="335" t="s">
        <v>775</v>
      </c>
      <c r="F406" s="335"/>
      <c r="G406" s="335"/>
      <c r="H406" s="335"/>
      <c r="I406" s="341">
        <v>2.8935185185185189E-2</v>
      </c>
      <c r="J406" s="311"/>
      <c r="K406" s="428">
        <f t="shared" si="8"/>
        <v>2.8935185185185189E-2</v>
      </c>
      <c r="L406" s="16"/>
    </row>
    <row r="407" spans="1:82" s="16" customFormat="1" ht="13.5" customHeight="1" x14ac:dyDescent="0.2">
      <c r="A407" s="364" t="s">
        <v>150</v>
      </c>
      <c r="B407" s="585">
        <v>2029</v>
      </c>
      <c r="C407" s="309" t="s">
        <v>13</v>
      </c>
      <c r="D407" s="307">
        <v>40</v>
      </c>
      <c r="E407" s="335" t="s">
        <v>697</v>
      </c>
      <c r="F407" s="335"/>
      <c r="G407" s="335"/>
      <c r="H407" s="335"/>
      <c r="I407" s="341">
        <v>9.8379629629629636E-2</v>
      </c>
      <c r="J407" s="311"/>
      <c r="K407" s="428">
        <f t="shared" si="8"/>
        <v>9.8379629629629636E-2</v>
      </c>
    </row>
    <row r="408" spans="1:82" ht="14.45" customHeight="1" x14ac:dyDescent="0.2">
      <c r="A408" s="364" t="s">
        <v>150</v>
      </c>
      <c r="B408" s="585">
        <v>2030</v>
      </c>
      <c r="C408" s="309" t="s">
        <v>13</v>
      </c>
      <c r="D408" s="307">
        <v>40</v>
      </c>
      <c r="E408" s="335" t="s">
        <v>776</v>
      </c>
      <c r="F408" s="335"/>
      <c r="G408" s="335"/>
      <c r="H408" s="335"/>
      <c r="I408" s="341">
        <v>5.2083333333333336E-2</v>
      </c>
      <c r="J408" s="311"/>
      <c r="K408" s="428">
        <f t="shared" si="8"/>
        <v>5.2083333333333336E-2</v>
      </c>
      <c r="L408" s="16"/>
    </row>
    <row r="409" spans="1:82" ht="13.5" customHeight="1" x14ac:dyDescent="0.2">
      <c r="A409" s="364" t="s">
        <v>150</v>
      </c>
      <c r="B409" s="585">
        <v>2031</v>
      </c>
      <c r="C409" s="309" t="s">
        <v>13</v>
      </c>
      <c r="D409" s="307">
        <v>40</v>
      </c>
      <c r="E409" s="335" t="s">
        <v>777</v>
      </c>
      <c r="F409" s="335"/>
      <c r="G409" s="335"/>
      <c r="H409" s="335"/>
      <c r="I409" s="341">
        <v>0.11574074074074076</v>
      </c>
      <c r="J409" s="311"/>
      <c r="K409" s="428">
        <f t="shared" si="8"/>
        <v>0.11574074074074076</v>
      </c>
      <c r="L409" s="16"/>
    </row>
    <row r="410" spans="1:82" ht="13.9" customHeight="1" x14ac:dyDescent="0.2">
      <c r="A410" s="364" t="s">
        <v>150</v>
      </c>
      <c r="B410" s="585">
        <v>2032</v>
      </c>
      <c r="C410" s="309" t="s">
        <v>13</v>
      </c>
      <c r="D410" s="307">
        <v>40</v>
      </c>
      <c r="E410" s="335" t="s">
        <v>282</v>
      </c>
      <c r="F410" s="335"/>
      <c r="G410" s="335"/>
      <c r="H410" s="335"/>
      <c r="I410" s="341">
        <v>8.1018518518518517E-2</v>
      </c>
      <c r="J410" s="311"/>
      <c r="K410" s="428">
        <f t="shared" ref="K410:K428" si="9">I410+J410</f>
        <v>8.1018518518518517E-2</v>
      </c>
      <c r="L410" s="16"/>
    </row>
    <row r="411" spans="1:82" s="16" customFormat="1" ht="13.9" customHeight="1" x14ac:dyDescent="0.2">
      <c r="A411" s="309" t="s">
        <v>150</v>
      </c>
      <c r="B411" s="585">
        <v>2034</v>
      </c>
      <c r="C411" s="309" t="s">
        <v>13</v>
      </c>
      <c r="D411" s="307">
        <v>40</v>
      </c>
      <c r="E411" s="335" t="s">
        <v>409</v>
      </c>
      <c r="F411" s="335"/>
      <c r="G411" s="335"/>
      <c r="H411" s="335"/>
      <c r="I411" s="341">
        <v>4.0509259259259259E-2</v>
      </c>
      <c r="J411" s="311"/>
      <c r="K411" s="428">
        <f t="shared" si="9"/>
        <v>4.0509259259259259E-2</v>
      </c>
    </row>
    <row r="412" spans="1:82" ht="13.9" customHeight="1" x14ac:dyDescent="0.2">
      <c r="A412" s="309" t="s">
        <v>150</v>
      </c>
      <c r="B412" s="585">
        <v>2039</v>
      </c>
      <c r="C412" s="309" t="s">
        <v>13</v>
      </c>
      <c r="D412" s="307">
        <v>100</v>
      </c>
      <c r="E412" s="335" t="s">
        <v>125</v>
      </c>
      <c r="F412" s="335"/>
      <c r="G412" s="335"/>
      <c r="H412" s="335"/>
      <c r="I412" s="341">
        <v>7.1759259259259259E-2</v>
      </c>
      <c r="J412" s="311"/>
      <c r="K412" s="428">
        <f t="shared" si="9"/>
        <v>7.1759259259259259E-2</v>
      </c>
      <c r="L412" s="16"/>
    </row>
    <row r="413" spans="1:82" s="16" customFormat="1" ht="13.9" customHeight="1" x14ac:dyDescent="0.2">
      <c r="A413" s="309" t="s">
        <v>150</v>
      </c>
      <c r="B413" s="585">
        <v>2040</v>
      </c>
      <c r="C413" s="309" t="s">
        <v>13</v>
      </c>
      <c r="D413" s="307">
        <v>40</v>
      </c>
      <c r="E413" s="335" t="s">
        <v>775</v>
      </c>
      <c r="F413" s="335"/>
      <c r="G413" s="335"/>
      <c r="H413" s="335"/>
      <c r="I413" s="341">
        <v>0.10995370370370371</v>
      </c>
      <c r="J413" s="311"/>
      <c r="K413" s="428">
        <f t="shared" si="9"/>
        <v>0.10995370370370371</v>
      </c>
    </row>
    <row r="414" spans="1:82" x14ac:dyDescent="0.2">
      <c r="A414" s="337" t="s">
        <v>150</v>
      </c>
      <c r="B414" s="586">
        <v>2047</v>
      </c>
      <c r="C414" s="337" t="s">
        <v>737</v>
      </c>
      <c r="D414" s="315">
        <v>15</v>
      </c>
      <c r="E414" s="336"/>
      <c r="F414" s="336"/>
      <c r="G414" s="336"/>
      <c r="H414" s="336"/>
      <c r="I414" s="403">
        <v>0</v>
      </c>
      <c r="J414" s="312"/>
      <c r="K414" s="428">
        <f t="shared" si="9"/>
        <v>0</v>
      </c>
      <c r="L414" s="16"/>
    </row>
    <row r="415" spans="1:82" s="23" customFormat="1" ht="13.9" customHeight="1" thickBot="1" x14ac:dyDescent="0.25">
      <c r="A415" s="309" t="s">
        <v>150</v>
      </c>
      <c r="B415" s="585">
        <v>2049</v>
      </c>
      <c r="C415" s="309" t="s">
        <v>13</v>
      </c>
      <c r="D415" s="307">
        <v>160</v>
      </c>
      <c r="E415" s="335" t="s">
        <v>778</v>
      </c>
      <c r="F415" s="335"/>
      <c r="G415" s="335"/>
      <c r="H415" s="335"/>
      <c r="I415" s="341">
        <v>2.2280092592592598E-2</v>
      </c>
      <c r="J415" s="311"/>
      <c r="K415" s="428">
        <f t="shared" si="9"/>
        <v>2.2280092592592598E-2</v>
      </c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6"/>
      <c r="BP415" s="16"/>
      <c r="BQ415" s="16"/>
      <c r="BR415" s="16"/>
      <c r="BS415" s="16"/>
      <c r="BT415" s="16"/>
      <c r="BU415" s="16"/>
      <c r="BV415" s="16"/>
      <c r="BW415" s="16"/>
      <c r="BX415" s="16"/>
      <c r="BY415" s="16"/>
      <c r="BZ415" s="16"/>
      <c r="CA415" s="16"/>
      <c r="CB415" s="16"/>
      <c r="CC415" s="16"/>
      <c r="CD415" s="16"/>
    </row>
    <row r="416" spans="1:82" s="16" customFormat="1" ht="13.9" customHeight="1" x14ac:dyDescent="0.2">
      <c r="A416" s="309" t="s">
        <v>150</v>
      </c>
      <c r="B416" s="585">
        <v>2050</v>
      </c>
      <c r="C416" s="309" t="s">
        <v>13</v>
      </c>
      <c r="D416" s="307">
        <v>16</v>
      </c>
      <c r="E416" s="335" t="s">
        <v>779</v>
      </c>
      <c r="F416" s="335"/>
      <c r="G416" s="335"/>
      <c r="H416" s="335"/>
      <c r="I416" s="341">
        <v>8.6805555555555552E-2</v>
      </c>
      <c r="J416" s="311"/>
      <c r="K416" s="428">
        <f t="shared" si="9"/>
        <v>8.6805555555555552E-2</v>
      </c>
    </row>
    <row r="417" spans="1:82" ht="14.45" customHeight="1" x14ac:dyDescent="0.2">
      <c r="A417" s="309" t="s">
        <v>150</v>
      </c>
      <c r="B417" s="585">
        <v>2051</v>
      </c>
      <c r="C417" s="309" t="s">
        <v>13</v>
      </c>
      <c r="D417" s="307">
        <v>16</v>
      </c>
      <c r="E417" s="335" t="s">
        <v>139</v>
      </c>
      <c r="F417" s="335"/>
      <c r="G417" s="335"/>
      <c r="H417" s="335"/>
      <c r="I417" s="341">
        <v>3.0381944444444448E-2</v>
      </c>
      <c r="J417" s="311"/>
      <c r="K417" s="428">
        <f t="shared" si="9"/>
        <v>3.0381944444444448E-2</v>
      </c>
      <c r="L417" s="16"/>
    </row>
    <row r="418" spans="1:82" s="16" customFormat="1" ht="13.9" customHeight="1" x14ac:dyDescent="0.2">
      <c r="A418" s="309" t="s">
        <v>150</v>
      </c>
      <c r="B418" s="585">
        <v>2055</v>
      </c>
      <c r="C418" s="309" t="s">
        <v>13</v>
      </c>
      <c r="D418" s="307">
        <v>15</v>
      </c>
      <c r="E418" s="335"/>
      <c r="F418" s="335"/>
      <c r="G418" s="335"/>
      <c r="H418" s="335"/>
      <c r="I418" s="341">
        <v>0.57098765432098775</v>
      </c>
      <c r="J418" s="311"/>
      <c r="K418" s="428">
        <f t="shared" si="9"/>
        <v>0.57098765432098775</v>
      </c>
    </row>
    <row r="419" spans="1:82" s="16" customFormat="1" ht="13.9" customHeight="1" x14ac:dyDescent="0.2">
      <c r="A419" s="309" t="s">
        <v>150</v>
      </c>
      <c r="B419" s="585">
        <v>2056</v>
      </c>
      <c r="C419" s="309" t="s">
        <v>13</v>
      </c>
      <c r="D419" s="307">
        <v>40</v>
      </c>
      <c r="E419" s="335" t="s">
        <v>134</v>
      </c>
      <c r="F419" s="335"/>
      <c r="G419" s="335"/>
      <c r="H419" s="335"/>
      <c r="I419" s="341">
        <v>7.5231481481481483E-2</v>
      </c>
      <c r="J419" s="311"/>
      <c r="K419" s="428">
        <f t="shared" si="9"/>
        <v>7.5231481481481483E-2</v>
      </c>
    </row>
    <row r="420" spans="1:82" s="16" customFormat="1" x14ac:dyDescent="0.2">
      <c r="A420" s="337" t="s">
        <v>150</v>
      </c>
      <c r="B420" s="586">
        <v>2057</v>
      </c>
      <c r="C420" s="337" t="s">
        <v>737</v>
      </c>
      <c r="D420" s="315">
        <v>25</v>
      </c>
      <c r="E420" s="336"/>
      <c r="F420" s="336"/>
      <c r="G420" s="336"/>
      <c r="H420" s="336"/>
      <c r="I420" s="403">
        <v>0</v>
      </c>
      <c r="J420" s="312"/>
      <c r="K420" s="428">
        <f t="shared" si="9"/>
        <v>0</v>
      </c>
    </row>
    <row r="421" spans="1:82" s="16" customFormat="1" ht="14.45" customHeight="1" x14ac:dyDescent="0.2">
      <c r="A421" s="309" t="s">
        <v>150</v>
      </c>
      <c r="B421" s="585">
        <v>2060</v>
      </c>
      <c r="C421" s="309" t="s">
        <v>13</v>
      </c>
      <c r="D421" s="307">
        <v>40</v>
      </c>
      <c r="E421" s="335" t="s">
        <v>780</v>
      </c>
      <c r="F421" s="335"/>
      <c r="G421" s="335"/>
      <c r="H421" s="335"/>
      <c r="I421" s="341">
        <v>2.4884259259259262E-2</v>
      </c>
      <c r="J421" s="311"/>
      <c r="K421" s="428">
        <f t="shared" si="9"/>
        <v>2.4884259259259262E-2</v>
      </c>
    </row>
    <row r="422" spans="1:82" s="16" customFormat="1" ht="13.9" customHeight="1" x14ac:dyDescent="0.2">
      <c r="A422" s="309" t="s">
        <v>150</v>
      </c>
      <c r="B422" s="585">
        <v>2061</v>
      </c>
      <c r="C422" s="309" t="s">
        <v>13</v>
      </c>
      <c r="D422" s="307">
        <v>63</v>
      </c>
      <c r="E422" s="335" t="s">
        <v>138</v>
      </c>
      <c r="F422" s="335"/>
      <c r="G422" s="335"/>
      <c r="H422" s="335"/>
      <c r="I422" s="341">
        <v>0.2461787184009406</v>
      </c>
      <c r="J422" s="311"/>
      <c r="K422" s="428">
        <f t="shared" si="9"/>
        <v>0.2461787184009406</v>
      </c>
    </row>
    <row r="423" spans="1:82" s="16" customFormat="1" ht="13.5" customHeight="1" x14ac:dyDescent="0.2">
      <c r="A423" s="309" t="s">
        <v>150</v>
      </c>
      <c r="B423" s="585">
        <v>2062</v>
      </c>
      <c r="C423" s="309" t="s">
        <v>13</v>
      </c>
      <c r="D423" s="307">
        <v>63</v>
      </c>
      <c r="E423" s="335" t="s">
        <v>88</v>
      </c>
      <c r="F423" s="335"/>
      <c r="G423" s="335"/>
      <c r="H423" s="335"/>
      <c r="I423" s="341">
        <v>0.31231628453850674</v>
      </c>
      <c r="J423" s="311"/>
      <c r="K423" s="428">
        <f t="shared" si="9"/>
        <v>0.31231628453850674</v>
      </c>
    </row>
    <row r="424" spans="1:82" s="16" customFormat="1" ht="13.9" customHeight="1" x14ac:dyDescent="0.2">
      <c r="A424" s="309" t="s">
        <v>150</v>
      </c>
      <c r="B424" s="585">
        <v>2063</v>
      </c>
      <c r="C424" s="309" t="s">
        <v>13</v>
      </c>
      <c r="D424" s="307">
        <v>40</v>
      </c>
      <c r="E424" s="335" t="s">
        <v>403</v>
      </c>
      <c r="F424" s="335"/>
      <c r="G424" s="335"/>
      <c r="H424" s="335"/>
      <c r="I424" s="341">
        <v>9.8379629629629636E-2</v>
      </c>
      <c r="J424" s="311"/>
      <c r="K424" s="428">
        <f t="shared" si="9"/>
        <v>9.8379629629629636E-2</v>
      </c>
    </row>
    <row r="425" spans="1:82" ht="14.45" customHeight="1" x14ac:dyDescent="0.2">
      <c r="A425" s="309" t="s">
        <v>150</v>
      </c>
      <c r="B425" s="585">
        <v>2066</v>
      </c>
      <c r="C425" s="309" t="s">
        <v>13</v>
      </c>
      <c r="D425" s="307">
        <v>16</v>
      </c>
      <c r="E425" s="335" t="s">
        <v>781</v>
      </c>
      <c r="F425" s="335"/>
      <c r="G425" s="335"/>
      <c r="H425" s="335"/>
      <c r="I425" s="341">
        <v>0.15914351851851852</v>
      </c>
      <c r="J425" s="311"/>
      <c r="K425" s="428">
        <f t="shared" si="9"/>
        <v>0.15914351851851852</v>
      </c>
      <c r="L425" s="16"/>
    </row>
    <row r="426" spans="1:82" s="16" customFormat="1" ht="13.9" customHeight="1" x14ac:dyDescent="0.2">
      <c r="A426" s="309" t="s">
        <v>150</v>
      </c>
      <c r="B426" s="585">
        <v>2079</v>
      </c>
      <c r="C426" s="309" t="s">
        <v>224</v>
      </c>
      <c r="D426" s="307">
        <v>16</v>
      </c>
      <c r="E426" s="335" t="s">
        <v>782</v>
      </c>
      <c r="F426" s="335"/>
      <c r="G426" s="335"/>
      <c r="H426" s="335"/>
      <c r="I426" s="341">
        <v>0.1736111111111111</v>
      </c>
      <c r="J426" s="311"/>
      <c r="K426" s="428">
        <f t="shared" si="9"/>
        <v>0.1736111111111111</v>
      </c>
    </row>
    <row r="427" spans="1:82" ht="14.45" customHeight="1" x14ac:dyDescent="0.2">
      <c r="A427" s="309" t="s">
        <v>150</v>
      </c>
      <c r="B427" s="585">
        <v>2082</v>
      </c>
      <c r="C427" s="309" t="s">
        <v>224</v>
      </c>
      <c r="D427" s="307">
        <v>25</v>
      </c>
      <c r="E427" s="335" t="s">
        <v>120</v>
      </c>
      <c r="F427" s="335"/>
      <c r="G427" s="335"/>
      <c r="H427" s="335"/>
      <c r="I427" s="341">
        <v>0.24074074074074073</v>
      </c>
      <c r="J427" s="311"/>
      <c r="K427" s="428">
        <f t="shared" si="9"/>
        <v>0.24074074074074073</v>
      </c>
      <c r="L427" s="16"/>
    </row>
    <row r="428" spans="1:82" s="16" customFormat="1" ht="13.9" customHeight="1" x14ac:dyDescent="0.2">
      <c r="A428" s="309" t="s">
        <v>150</v>
      </c>
      <c r="B428" s="585">
        <v>2083</v>
      </c>
      <c r="C428" s="309" t="s">
        <v>224</v>
      </c>
      <c r="D428" s="307">
        <v>63</v>
      </c>
      <c r="E428" s="335" t="s">
        <v>261</v>
      </c>
      <c r="F428" s="335"/>
      <c r="G428" s="335"/>
      <c r="H428" s="335"/>
      <c r="I428" s="341">
        <v>9.1857730746619654E-2</v>
      </c>
      <c r="J428" s="311"/>
      <c r="K428" s="428">
        <f t="shared" si="9"/>
        <v>9.1857730746619654E-2</v>
      </c>
    </row>
    <row r="429" spans="1:82" s="16" customFormat="1" ht="13.9" customHeight="1" x14ac:dyDescent="0.2">
      <c r="A429" s="309" t="s">
        <v>150</v>
      </c>
      <c r="B429" s="585">
        <v>2084</v>
      </c>
      <c r="C429" s="309" t="s">
        <v>224</v>
      </c>
      <c r="D429" s="307">
        <v>100</v>
      </c>
      <c r="E429" s="335" t="s">
        <v>246</v>
      </c>
      <c r="F429" s="335"/>
      <c r="G429" s="335"/>
      <c r="H429" s="335"/>
      <c r="I429" s="341">
        <v>4.3981481481481476E-2</v>
      </c>
      <c r="J429" s="311"/>
      <c r="K429" s="428">
        <v>4.3981481481481476E-2</v>
      </c>
    </row>
    <row r="430" spans="1:82" s="16" customFormat="1" ht="13.9" customHeight="1" thickBot="1" x14ac:dyDescent="0.25">
      <c r="A430" s="309" t="s">
        <v>150</v>
      </c>
      <c r="B430" s="590">
        <v>2087</v>
      </c>
      <c r="C430" s="309" t="s">
        <v>13</v>
      </c>
      <c r="D430" s="307">
        <v>63</v>
      </c>
      <c r="E430" s="335" t="s">
        <v>412</v>
      </c>
      <c r="F430" s="335"/>
      <c r="G430" s="335"/>
      <c r="H430" s="335"/>
      <c r="I430" s="341">
        <v>0.11390358612580836</v>
      </c>
      <c r="J430" s="311"/>
      <c r="K430" s="428">
        <v>0.11390358612580836</v>
      </c>
    </row>
    <row r="431" spans="1:82" s="21" customFormat="1" ht="13.9" customHeight="1" x14ac:dyDescent="0.2">
      <c r="A431" s="309" t="s">
        <v>150</v>
      </c>
      <c r="B431" s="590">
        <v>2093</v>
      </c>
      <c r="C431" s="309" t="s">
        <v>738</v>
      </c>
      <c r="D431" s="307">
        <v>16</v>
      </c>
      <c r="E431" s="335">
        <v>232</v>
      </c>
      <c r="F431" s="335"/>
      <c r="G431" s="335"/>
      <c r="H431" s="335"/>
      <c r="I431" s="341">
        <v>0.1736111111111111</v>
      </c>
      <c r="J431" s="311"/>
      <c r="K431" s="428">
        <v>0.1736111111111111</v>
      </c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  <c r="BM431" s="16"/>
      <c r="BN431" s="16"/>
      <c r="BO431" s="16"/>
      <c r="BP431" s="16"/>
      <c r="BQ431" s="16"/>
      <c r="BR431" s="16"/>
      <c r="BS431" s="16"/>
      <c r="BT431" s="16"/>
      <c r="BU431" s="16"/>
      <c r="BV431" s="16"/>
      <c r="BW431" s="16"/>
      <c r="BX431" s="16"/>
      <c r="BY431" s="16"/>
      <c r="BZ431" s="16"/>
      <c r="CA431" s="16"/>
      <c r="CB431" s="16"/>
      <c r="CC431" s="16"/>
      <c r="CD431" s="16"/>
    </row>
    <row r="432" spans="1:82" s="16" customFormat="1" ht="13.9" customHeight="1" x14ac:dyDescent="0.2">
      <c r="A432" s="309" t="s">
        <v>150</v>
      </c>
      <c r="B432" s="590">
        <v>2097</v>
      </c>
      <c r="C432" s="309" t="s">
        <v>13</v>
      </c>
      <c r="D432" s="307">
        <v>25</v>
      </c>
      <c r="E432" s="335" t="s">
        <v>441</v>
      </c>
      <c r="F432" s="335"/>
      <c r="G432" s="335"/>
      <c r="H432" s="335"/>
      <c r="I432" s="341">
        <v>4.6296296296296301E-2</v>
      </c>
      <c r="J432" s="311"/>
      <c r="K432" s="428">
        <v>4.6296296296296301E-2</v>
      </c>
    </row>
    <row r="433" spans="1:82" ht="13.9" customHeight="1" x14ac:dyDescent="0.2">
      <c r="A433" s="309" t="s">
        <v>150</v>
      </c>
      <c r="B433" s="590">
        <v>2098</v>
      </c>
      <c r="C433" s="309" t="s">
        <v>13</v>
      </c>
      <c r="D433" s="307">
        <v>40</v>
      </c>
      <c r="E433" s="335" t="s">
        <v>781</v>
      </c>
      <c r="F433" s="335"/>
      <c r="G433" s="335"/>
      <c r="H433" s="335"/>
      <c r="I433" s="341">
        <v>0.10416666666666667</v>
      </c>
      <c r="J433" s="311"/>
      <c r="K433" s="428">
        <v>0.10416666666666667</v>
      </c>
      <c r="L433" s="16"/>
    </row>
    <row r="434" spans="1:82" s="16" customFormat="1" ht="13.9" customHeight="1" x14ac:dyDescent="0.2">
      <c r="A434" s="309" t="s">
        <v>150</v>
      </c>
      <c r="B434" s="590">
        <v>2099</v>
      </c>
      <c r="C434" s="309" t="s">
        <v>13</v>
      </c>
      <c r="D434" s="307">
        <v>16</v>
      </c>
      <c r="E434" s="335">
        <v>235</v>
      </c>
      <c r="F434" s="335"/>
      <c r="G434" s="335"/>
      <c r="H434" s="335"/>
      <c r="I434" s="341">
        <v>0.26041666666666669</v>
      </c>
      <c r="J434" s="311"/>
      <c r="K434" s="428">
        <v>0.26041666666666669</v>
      </c>
    </row>
    <row r="435" spans="1:82" s="16" customFormat="1" ht="13.9" customHeight="1" x14ac:dyDescent="0.2">
      <c r="A435" s="309" t="s">
        <v>150</v>
      </c>
      <c r="B435" s="590">
        <v>2101</v>
      </c>
      <c r="C435" s="309" t="s">
        <v>13</v>
      </c>
      <c r="D435" s="307">
        <v>100</v>
      </c>
      <c r="E435" s="335" t="s">
        <v>106</v>
      </c>
      <c r="F435" s="335"/>
      <c r="G435" s="335"/>
      <c r="H435" s="335"/>
      <c r="I435" s="341">
        <v>0.23842592592592596</v>
      </c>
      <c r="J435" s="311"/>
      <c r="K435" s="428">
        <v>0.23842592592592596</v>
      </c>
    </row>
    <row r="436" spans="1:82" ht="13.9" customHeight="1" thickBot="1" x14ac:dyDescent="0.25">
      <c r="A436" s="309" t="s">
        <v>150</v>
      </c>
      <c r="B436" s="590">
        <v>2102</v>
      </c>
      <c r="C436" s="309" t="s">
        <v>13</v>
      </c>
      <c r="D436" s="307">
        <v>160</v>
      </c>
      <c r="E436" s="335" t="s">
        <v>783</v>
      </c>
      <c r="F436" s="335"/>
      <c r="G436" s="335"/>
      <c r="H436" s="335"/>
      <c r="I436" s="341">
        <v>0.41956018518518523</v>
      </c>
      <c r="J436" s="311"/>
      <c r="K436" s="428">
        <v>0.41956018518518523</v>
      </c>
      <c r="L436" s="16"/>
    </row>
    <row r="437" spans="1:82" s="21" customFormat="1" ht="13.15" customHeight="1" x14ac:dyDescent="0.2">
      <c r="A437" s="73" t="s">
        <v>175</v>
      </c>
      <c r="B437" s="587">
        <v>1541</v>
      </c>
      <c r="C437" s="379" t="s">
        <v>181</v>
      </c>
      <c r="D437" s="62">
        <v>1000</v>
      </c>
      <c r="E437" s="294"/>
      <c r="F437" s="450" t="s">
        <v>61</v>
      </c>
      <c r="G437" s="73">
        <v>1000</v>
      </c>
      <c r="H437" s="294"/>
      <c r="I437" s="404">
        <v>0</v>
      </c>
      <c r="J437" s="65">
        <v>0</v>
      </c>
      <c r="K437" s="48">
        <v>0</v>
      </c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  <c r="BM437" s="16"/>
      <c r="BN437" s="16"/>
      <c r="BO437" s="16"/>
      <c r="BP437" s="16"/>
      <c r="BQ437" s="16"/>
      <c r="BR437" s="16"/>
      <c r="BS437" s="16"/>
      <c r="BT437" s="16"/>
      <c r="BU437" s="16"/>
      <c r="BV437" s="16"/>
      <c r="BW437" s="16"/>
      <c r="BX437" s="16"/>
      <c r="BY437" s="16"/>
      <c r="BZ437" s="16"/>
      <c r="CA437" s="16"/>
      <c r="CB437" s="16"/>
      <c r="CC437" s="16"/>
      <c r="CD437" s="16"/>
    </row>
    <row r="438" spans="1:82" s="16" customFormat="1" ht="13.9" customHeight="1" x14ac:dyDescent="0.2">
      <c r="A438" s="73" t="s">
        <v>175</v>
      </c>
      <c r="B438" s="587">
        <v>1542</v>
      </c>
      <c r="C438" s="379" t="s">
        <v>13</v>
      </c>
      <c r="D438" s="62">
        <v>630</v>
      </c>
      <c r="E438" s="294" t="s">
        <v>417</v>
      </c>
      <c r="F438" s="450" t="s">
        <v>15</v>
      </c>
      <c r="G438" s="73">
        <v>630</v>
      </c>
      <c r="H438" s="294" t="s">
        <v>144</v>
      </c>
      <c r="I438" s="404">
        <v>0.17085537918871252</v>
      </c>
      <c r="J438" s="65">
        <v>4.4091710758377423E-2</v>
      </c>
      <c r="K438" s="48">
        <f>I438+J438</f>
        <v>0.21494708994708994</v>
      </c>
    </row>
    <row r="439" spans="1:82" ht="42.75" x14ac:dyDescent="0.2">
      <c r="A439" s="73" t="s">
        <v>175</v>
      </c>
      <c r="B439" s="587">
        <v>1543</v>
      </c>
      <c r="C439" s="363" t="s">
        <v>423</v>
      </c>
      <c r="D439" s="62">
        <v>1000</v>
      </c>
      <c r="E439" s="294"/>
      <c r="F439" s="449" t="s">
        <v>425</v>
      </c>
      <c r="G439" s="73">
        <v>1000</v>
      </c>
      <c r="H439" s="294"/>
      <c r="I439" s="404">
        <v>0</v>
      </c>
      <c r="J439" s="65">
        <v>0</v>
      </c>
      <c r="K439" s="48">
        <f t="shared" ref="K439:K448" si="10">I439+J439</f>
        <v>0</v>
      </c>
      <c r="L439" s="16"/>
    </row>
    <row r="440" spans="1:82" s="16" customFormat="1" ht="13.9" customHeight="1" x14ac:dyDescent="0.2">
      <c r="A440" s="73" t="s">
        <v>175</v>
      </c>
      <c r="B440" s="587">
        <v>1544</v>
      </c>
      <c r="C440" s="379" t="s">
        <v>13</v>
      </c>
      <c r="D440" s="62">
        <v>630</v>
      </c>
      <c r="E440" s="294" t="s">
        <v>217</v>
      </c>
      <c r="F440" s="450" t="s">
        <v>15</v>
      </c>
      <c r="G440" s="73">
        <v>630</v>
      </c>
      <c r="H440" s="294" t="s">
        <v>453</v>
      </c>
      <c r="I440" s="404">
        <v>0.3196649029982363</v>
      </c>
      <c r="J440" s="65">
        <v>0</v>
      </c>
      <c r="K440" s="48">
        <f t="shared" si="10"/>
        <v>0.3196649029982363</v>
      </c>
    </row>
    <row r="441" spans="1:82" s="16" customFormat="1" ht="13.9" customHeight="1" x14ac:dyDescent="0.2">
      <c r="A441" s="73" t="s">
        <v>175</v>
      </c>
      <c r="B441" s="587">
        <v>1545</v>
      </c>
      <c r="C441" s="379" t="s">
        <v>13</v>
      </c>
      <c r="D441" s="62">
        <v>630</v>
      </c>
      <c r="E441" s="294" t="s">
        <v>194</v>
      </c>
      <c r="F441" s="450" t="s">
        <v>15</v>
      </c>
      <c r="G441" s="73">
        <v>630</v>
      </c>
      <c r="H441" s="294" t="s">
        <v>188</v>
      </c>
      <c r="I441" s="404">
        <v>0.27888007054673725</v>
      </c>
      <c r="J441" s="65">
        <v>0</v>
      </c>
      <c r="K441" s="48">
        <f>I441+J441</f>
        <v>0.27888007054673725</v>
      </c>
    </row>
    <row r="442" spans="1:82" ht="13.9" customHeight="1" x14ac:dyDescent="0.2">
      <c r="A442" s="73" t="s">
        <v>175</v>
      </c>
      <c r="B442" s="587">
        <v>1546</v>
      </c>
      <c r="C442" s="379" t="s">
        <v>13</v>
      </c>
      <c r="D442" s="62">
        <v>1000</v>
      </c>
      <c r="E442" s="294" t="s">
        <v>113</v>
      </c>
      <c r="F442" s="450" t="s">
        <v>15</v>
      </c>
      <c r="G442" s="73">
        <v>1000</v>
      </c>
      <c r="H442" s="294" t="s">
        <v>114</v>
      </c>
      <c r="I442" s="404">
        <v>0.2048611111111111</v>
      </c>
      <c r="J442" s="65">
        <v>0.16527777777777777</v>
      </c>
      <c r="K442" s="48">
        <f t="shared" si="10"/>
        <v>0.37013888888888891</v>
      </c>
      <c r="L442" s="16"/>
    </row>
    <row r="443" spans="1:82" s="16" customFormat="1" ht="13.9" customHeight="1" x14ac:dyDescent="0.2">
      <c r="A443" s="73" t="s">
        <v>175</v>
      </c>
      <c r="B443" s="587">
        <v>1548</v>
      </c>
      <c r="C443" s="379" t="s">
        <v>13</v>
      </c>
      <c r="D443" s="62">
        <v>630</v>
      </c>
      <c r="E443" s="294" t="s">
        <v>120</v>
      </c>
      <c r="F443" s="450" t="s">
        <v>15</v>
      </c>
      <c r="G443" s="73">
        <v>630</v>
      </c>
      <c r="H443" s="294" t="s">
        <v>202</v>
      </c>
      <c r="I443" s="404">
        <v>0.39351851851851855</v>
      </c>
      <c r="J443" s="65">
        <v>0.28328924162257496</v>
      </c>
      <c r="K443" s="48">
        <f>I443+J443</f>
        <v>0.67680776014109356</v>
      </c>
    </row>
    <row r="444" spans="1:82" s="16" customFormat="1" ht="13.9" customHeight="1" x14ac:dyDescent="0.2">
      <c r="A444" s="73" t="s">
        <v>175</v>
      </c>
      <c r="B444" s="587">
        <v>1549</v>
      </c>
      <c r="C444" s="379" t="s">
        <v>13</v>
      </c>
      <c r="D444" s="62">
        <v>400</v>
      </c>
      <c r="E444" s="294" t="s">
        <v>108</v>
      </c>
      <c r="F444" s="450" t="s">
        <v>15</v>
      </c>
      <c r="G444" s="73">
        <v>400</v>
      </c>
      <c r="H444" s="294" t="s">
        <v>454</v>
      </c>
      <c r="I444" s="404">
        <v>0.41145833333333337</v>
      </c>
      <c r="J444" s="65">
        <v>0.2795138888888889</v>
      </c>
      <c r="K444" s="48">
        <f t="shared" si="10"/>
        <v>0.69097222222222232</v>
      </c>
    </row>
    <row r="445" spans="1:82" s="16" customFormat="1" ht="14.45" customHeight="1" x14ac:dyDescent="0.2">
      <c r="A445" s="73" t="s">
        <v>175</v>
      </c>
      <c r="B445" s="587">
        <v>1550</v>
      </c>
      <c r="C445" s="379" t="s">
        <v>13</v>
      </c>
      <c r="D445" s="62">
        <v>630</v>
      </c>
      <c r="E445" s="294" t="s">
        <v>455</v>
      </c>
      <c r="F445" s="450" t="s">
        <v>15</v>
      </c>
      <c r="G445" s="73">
        <v>630</v>
      </c>
      <c r="H445" s="294" t="s">
        <v>176</v>
      </c>
      <c r="I445" s="404">
        <v>0.54232804232804233</v>
      </c>
      <c r="J445" s="65">
        <v>0.52579365079365081</v>
      </c>
      <c r="K445" s="48">
        <f t="shared" si="10"/>
        <v>1.068121693121693</v>
      </c>
    </row>
    <row r="446" spans="1:82" s="16" customFormat="1" ht="14.45" customHeight="1" x14ac:dyDescent="0.2">
      <c r="A446" s="73" t="s">
        <v>150</v>
      </c>
      <c r="B446" s="587">
        <v>2001</v>
      </c>
      <c r="C446" s="379" t="s">
        <v>13</v>
      </c>
      <c r="D446" s="62">
        <v>40</v>
      </c>
      <c r="E446" s="294" t="s">
        <v>156</v>
      </c>
      <c r="F446" s="451"/>
      <c r="G446" s="294"/>
      <c r="H446" s="294"/>
      <c r="I446" s="404">
        <v>6.9444444444444448E-2</v>
      </c>
      <c r="J446" s="65"/>
      <c r="K446" s="48">
        <f>I446+J446</f>
        <v>6.9444444444444448E-2</v>
      </c>
    </row>
    <row r="447" spans="1:82" s="16" customFormat="1" ht="14.45" customHeight="1" x14ac:dyDescent="0.2">
      <c r="A447" s="73" t="s">
        <v>150</v>
      </c>
      <c r="B447" s="587">
        <v>2002</v>
      </c>
      <c r="C447" s="379" t="s">
        <v>13</v>
      </c>
      <c r="D447" s="62">
        <v>40</v>
      </c>
      <c r="E447" s="294" t="s">
        <v>456</v>
      </c>
      <c r="F447" s="452"/>
      <c r="G447" s="294"/>
      <c r="H447" s="294"/>
      <c r="I447" s="404">
        <v>0.52083333333333337</v>
      </c>
      <c r="J447" s="65"/>
      <c r="K447" s="48">
        <f t="shared" si="10"/>
        <v>0.52083333333333337</v>
      </c>
    </row>
    <row r="448" spans="1:82" s="16" customFormat="1" ht="14.45" customHeight="1" x14ac:dyDescent="0.2">
      <c r="A448" s="73" t="s">
        <v>150</v>
      </c>
      <c r="B448" s="587">
        <v>2003</v>
      </c>
      <c r="C448" s="379" t="s">
        <v>13</v>
      </c>
      <c r="D448" s="62">
        <v>25</v>
      </c>
      <c r="E448" s="294" t="s">
        <v>393</v>
      </c>
      <c r="F448" s="452"/>
      <c r="G448" s="294"/>
      <c r="H448" s="294"/>
      <c r="I448" s="404">
        <v>0.66666666666666663</v>
      </c>
      <c r="J448" s="65"/>
      <c r="K448" s="48">
        <f t="shared" si="10"/>
        <v>0.66666666666666663</v>
      </c>
    </row>
    <row r="449" spans="1:83" s="16" customFormat="1" ht="14.45" customHeight="1" x14ac:dyDescent="0.2">
      <c r="A449" s="73" t="s">
        <v>150</v>
      </c>
      <c r="B449" s="587">
        <v>2005</v>
      </c>
      <c r="C449" s="379" t="s">
        <v>13</v>
      </c>
      <c r="D449" s="62">
        <v>40</v>
      </c>
      <c r="E449" s="294" t="s">
        <v>457</v>
      </c>
      <c r="F449" s="452"/>
      <c r="G449" s="294"/>
      <c r="H449" s="294"/>
      <c r="I449" s="404">
        <v>8.6805555555555552E-2</v>
      </c>
      <c r="J449" s="65"/>
      <c r="K449" s="48">
        <f t="shared" ref="K449:K509" si="11">I449+J449</f>
        <v>8.6805555555555552E-2</v>
      </c>
    </row>
    <row r="450" spans="1:83" s="16" customFormat="1" ht="14.45" customHeight="1" x14ac:dyDescent="0.2">
      <c r="A450" s="73" t="s">
        <v>150</v>
      </c>
      <c r="B450" s="587">
        <v>2006</v>
      </c>
      <c r="C450" s="379" t="s">
        <v>13</v>
      </c>
      <c r="D450" s="62">
        <v>40</v>
      </c>
      <c r="E450" s="294" t="s">
        <v>173</v>
      </c>
      <c r="F450" s="452"/>
      <c r="G450" s="294"/>
      <c r="H450" s="294"/>
      <c r="I450" s="404">
        <v>6.9444444444444448E-2</v>
      </c>
      <c r="J450" s="65"/>
      <c r="K450" s="48">
        <f t="shared" si="11"/>
        <v>6.9444444444444448E-2</v>
      </c>
    </row>
    <row r="451" spans="1:83" s="16" customFormat="1" ht="14.45" customHeight="1" x14ac:dyDescent="0.2">
      <c r="A451" s="73" t="s">
        <v>150</v>
      </c>
      <c r="B451" s="587">
        <v>2007</v>
      </c>
      <c r="C451" s="379" t="s">
        <v>13</v>
      </c>
      <c r="D451" s="62">
        <v>40</v>
      </c>
      <c r="E451" s="294" t="s">
        <v>457</v>
      </c>
      <c r="F451" s="452"/>
      <c r="G451" s="294"/>
      <c r="H451" s="294"/>
      <c r="I451" s="404">
        <v>0</v>
      </c>
      <c r="J451" s="65"/>
      <c r="K451" s="48">
        <f t="shared" si="11"/>
        <v>0</v>
      </c>
    </row>
    <row r="452" spans="1:83" s="16" customFormat="1" ht="14.45" customHeight="1" x14ac:dyDescent="0.2">
      <c r="A452" s="73" t="s">
        <v>150</v>
      </c>
      <c r="B452" s="587">
        <v>2008</v>
      </c>
      <c r="C452" s="379" t="s">
        <v>13</v>
      </c>
      <c r="D452" s="62">
        <v>40</v>
      </c>
      <c r="E452" s="294"/>
      <c r="F452" s="452"/>
      <c r="G452" s="294"/>
      <c r="H452" s="294"/>
      <c r="I452" s="404">
        <v>0</v>
      </c>
      <c r="J452" s="65"/>
      <c r="K452" s="48">
        <f t="shared" si="11"/>
        <v>0</v>
      </c>
    </row>
    <row r="453" spans="1:83" s="16" customFormat="1" ht="14.45" customHeight="1" x14ac:dyDescent="0.2">
      <c r="A453" s="73" t="s">
        <v>150</v>
      </c>
      <c r="B453" s="587">
        <v>2009</v>
      </c>
      <c r="C453" s="379" t="s">
        <v>13</v>
      </c>
      <c r="D453" s="62">
        <v>40</v>
      </c>
      <c r="E453" s="294" t="s">
        <v>458</v>
      </c>
      <c r="F453" s="452"/>
      <c r="G453" s="294"/>
      <c r="H453" s="294"/>
      <c r="I453" s="404">
        <v>1.7361111111111112E-2</v>
      </c>
      <c r="J453" s="65"/>
      <c r="K453" s="48">
        <f t="shared" si="11"/>
        <v>1.7361111111111112E-2</v>
      </c>
    </row>
    <row r="454" spans="1:83" s="25" customFormat="1" ht="14.45" customHeight="1" x14ac:dyDescent="0.2">
      <c r="A454" s="73" t="s">
        <v>150</v>
      </c>
      <c r="B454" s="587">
        <v>2012</v>
      </c>
      <c r="C454" s="379" t="s">
        <v>13</v>
      </c>
      <c r="D454" s="62">
        <v>63</v>
      </c>
      <c r="E454" s="294" t="s">
        <v>459</v>
      </c>
      <c r="F454" s="452"/>
      <c r="G454" s="294"/>
      <c r="H454" s="294"/>
      <c r="I454" s="404">
        <v>0.13227513227513227</v>
      </c>
      <c r="J454" s="65"/>
      <c r="K454" s="48">
        <f t="shared" si="11"/>
        <v>0.13227513227513227</v>
      </c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  <c r="BM454" s="16"/>
      <c r="BN454" s="16"/>
      <c r="BO454" s="16"/>
      <c r="BP454" s="16"/>
      <c r="BQ454" s="16"/>
      <c r="BR454" s="16"/>
      <c r="BS454" s="16"/>
      <c r="BT454" s="16"/>
      <c r="BU454" s="16"/>
      <c r="BV454" s="16"/>
      <c r="BW454" s="16"/>
      <c r="BX454" s="16"/>
      <c r="BY454" s="16"/>
      <c r="BZ454" s="16"/>
      <c r="CA454" s="16"/>
      <c r="CB454" s="16"/>
      <c r="CC454" s="16"/>
      <c r="CD454" s="16"/>
      <c r="CE454" s="24"/>
    </row>
    <row r="455" spans="1:83" s="25" customFormat="1" ht="14.45" customHeight="1" x14ac:dyDescent="0.2">
      <c r="A455" s="73" t="s">
        <v>150</v>
      </c>
      <c r="B455" s="587">
        <v>2013</v>
      </c>
      <c r="C455" s="379" t="s">
        <v>13</v>
      </c>
      <c r="D455" s="62">
        <v>40</v>
      </c>
      <c r="E455" s="294" t="s">
        <v>460</v>
      </c>
      <c r="F455" s="452"/>
      <c r="G455" s="294"/>
      <c r="H455" s="294"/>
      <c r="I455" s="404">
        <v>5.2083333333333336E-2</v>
      </c>
      <c r="J455" s="65"/>
      <c r="K455" s="48">
        <f t="shared" si="11"/>
        <v>5.2083333333333336E-2</v>
      </c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  <c r="BM455" s="16"/>
      <c r="BN455" s="16"/>
      <c r="BO455" s="16"/>
      <c r="BP455" s="16"/>
      <c r="BQ455" s="16"/>
      <c r="BR455" s="16"/>
      <c r="BS455" s="16"/>
      <c r="BT455" s="16"/>
      <c r="BU455" s="16"/>
      <c r="BV455" s="16"/>
      <c r="BW455" s="16"/>
      <c r="BX455" s="16"/>
      <c r="BY455" s="16"/>
      <c r="BZ455" s="16"/>
      <c r="CA455" s="16"/>
      <c r="CB455" s="16"/>
      <c r="CC455" s="16"/>
      <c r="CD455" s="16"/>
      <c r="CE455" s="24"/>
    </row>
    <row r="456" spans="1:83" s="16" customFormat="1" ht="14.45" customHeight="1" x14ac:dyDescent="0.2">
      <c r="A456" s="73" t="s">
        <v>150</v>
      </c>
      <c r="B456" s="587">
        <v>2014</v>
      </c>
      <c r="C456" s="379" t="s">
        <v>13</v>
      </c>
      <c r="D456" s="62">
        <v>40</v>
      </c>
      <c r="E456" s="294" t="s">
        <v>461</v>
      </c>
      <c r="F456" s="452"/>
      <c r="G456" s="294"/>
      <c r="H456" s="294"/>
      <c r="I456" s="404">
        <v>1.7361111111111112E-2</v>
      </c>
      <c r="J456" s="65"/>
      <c r="K456" s="48">
        <f t="shared" si="11"/>
        <v>1.7361111111111112E-2</v>
      </c>
    </row>
    <row r="457" spans="1:83" s="16" customFormat="1" ht="14.45" customHeight="1" x14ac:dyDescent="0.2">
      <c r="A457" s="73" t="s">
        <v>150</v>
      </c>
      <c r="B457" s="587">
        <v>2015</v>
      </c>
      <c r="C457" s="379" t="s">
        <v>13</v>
      </c>
      <c r="D457" s="62">
        <v>40</v>
      </c>
      <c r="E457" s="294"/>
      <c r="F457" s="452"/>
      <c r="G457" s="294"/>
      <c r="H457" s="294"/>
      <c r="I457" s="404">
        <v>0</v>
      </c>
      <c r="J457" s="65"/>
      <c r="K457" s="48">
        <f t="shared" si="11"/>
        <v>0</v>
      </c>
    </row>
    <row r="458" spans="1:83" s="16" customFormat="1" ht="14.45" customHeight="1" x14ac:dyDescent="0.2">
      <c r="A458" s="73" t="s">
        <v>150</v>
      </c>
      <c r="B458" s="587">
        <v>2016</v>
      </c>
      <c r="C458" s="379" t="s">
        <v>13</v>
      </c>
      <c r="D458" s="62">
        <v>40</v>
      </c>
      <c r="E458" s="294" t="s">
        <v>462</v>
      </c>
      <c r="F458" s="452"/>
      <c r="G458" s="294"/>
      <c r="H458" s="294"/>
      <c r="I458" s="404">
        <v>5.2083333333333336E-2</v>
      </c>
      <c r="J458" s="65"/>
      <c r="K458" s="48">
        <f t="shared" si="11"/>
        <v>5.2083333333333336E-2</v>
      </c>
    </row>
    <row r="459" spans="1:83" s="16" customFormat="1" ht="14.45" customHeight="1" x14ac:dyDescent="0.2">
      <c r="A459" s="73" t="s">
        <v>150</v>
      </c>
      <c r="B459" s="587">
        <v>2017</v>
      </c>
      <c r="C459" s="379" t="s">
        <v>13</v>
      </c>
      <c r="D459" s="62">
        <v>40</v>
      </c>
      <c r="E459" s="294" t="s">
        <v>462</v>
      </c>
      <c r="F459" s="452"/>
      <c r="G459" s="294"/>
      <c r="H459" s="294"/>
      <c r="I459" s="404">
        <v>3.4722222222222224E-2</v>
      </c>
      <c r="J459" s="65"/>
      <c r="K459" s="48">
        <f t="shared" si="11"/>
        <v>3.4722222222222224E-2</v>
      </c>
    </row>
    <row r="460" spans="1:83" s="16" customFormat="1" ht="14.45" customHeight="1" x14ac:dyDescent="0.2">
      <c r="A460" s="73" t="s">
        <v>150</v>
      </c>
      <c r="B460" s="587">
        <v>2018</v>
      </c>
      <c r="C460" s="379" t="s">
        <v>13</v>
      </c>
      <c r="D460" s="62">
        <v>40</v>
      </c>
      <c r="E460" s="294" t="s">
        <v>311</v>
      </c>
      <c r="F460" s="452"/>
      <c r="G460" s="294"/>
      <c r="H460" s="294"/>
      <c r="I460" s="404">
        <v>1.7361111111111112E-2</v>
      </c>
      <c r="J460" s="65"/>
      <c r="K460" s="48">
        <f t="shared" si="11"/>
        <v>1.7361111111111112E-2</v>
      </c>
    </row>
    <row r="461" spans="1:83" s="16" customFormat="1" ht="14.45" customHeight="1" x14ac:dyDescent="0.2">
      <c r="A461" s="73" t="s">
        <v>150</v>
      </c>
      <c r="B461" s="587">
        <v>2019</v>
      </c>
      <c r="C461" s="379" t="s">
        <v>13</v>
      </c>
      <c r="D461" s="62">
        <v>40</v>
      </c>
      <c r="E461" s="294" t="s">
        <v>320</v>
      </c>
      <c r="F461" s="452"/>
      <c r="G461" s="294"/>
      <c r="H461" s="294"/>
      <c r="I461" s="404">
        <v>0.1736111111111111</v>
      </c>
      <c r="J461" s="65"/>
      <c r="K461" s="48">
        <f t="shared" si="11"/>
        <v>0.1736111111111111</v>
      </c>
    </row>
    <row r="462" spans="1:83" s="16" customFormat="1" ht="14.45" customHeight="1" x14ac:dyDescent="0.2">
      <c r="A462" s="73" t="s">
        <v>150</v>
      </c>
      <c r="B462" s="587">
        <v>2020</v>
      </c>
      <c r="C462" s="379" t="s">
        <v>13</v>
      </c>
      <c r="D462" s="62">
        <v>40</v>
      </c>
      <c r="E462" s="294" t="s">
        <v>169</v>
      </c>
      <c r="F462" s="452"/>
      <c r="G462" s="294"/>
      <c r="H462" s="294"/>
      <c r="I462" s="404">
        <v>0.10416666666666667</v>
      </c>
      <c r="J462" s="65"/>
      <c r="K462" s="48">
        <f t="shared" si="11"/>
        <v>0.10416666666666667</v>
      </c>
    </row>
    <row r="463" spans="1:83" s="16" customFormat="1" ht="14.45" customHeight="1" x14ac:dyDescent="0.2">
      <c r="A463" s="73" t="s">
        <v>150</v>
      </c>
      <c r="B463" s="587">
        <v>2021</v>
      </c>
      <c r="C463" s="379" t="s">
        <v>13</v>
      </c>
      <c r="D463" s="62">
        <v>40</v>
      </c>
      <c r="E463" s="294" t="s">
        <v>39</v>
      </c>
      <c r="F463" s="452"/>
      <c r="G463" s="294"/>
      <c r="H463" s="294"/>
      <c r="I463" s="404">
        <v>0.12152777777777778</v>
      </c>
      <c r="J463" s="65"/>
      <c r="K463" s="48">
        <f t="shared" si="11"/>
        <v>0.12152777777777778</v>
      </c>
    </row>
    <row r="464" spans="1:83" s="16" customFormat="1" ht="14.45" customHeight="1" x14ac:dyDescent="0.2">
      <c r="A464" s="73" t="s">
        <v>150</v>
      </c>
      <c r="B464" s="587">
        <v>2022</v>
      </c>
      <c r="C464" s="379" t="s">
        <v>13</v>
      </c>
      <c r="D464" s="62">
        <v>40</v>
      </c>
      <c r="E464" s="294" t="s">
        <v>463</v>
      </c>
      <c r="F464" s="452"/>
      <c r="G464" s="294"/>
      <c r="H464" s="294"/>
      <c r="I464" s="404">
        <v>5.2083333333333336E-2</v>
      </c>
      <c r="J464" s="65"/>
      <c r="K464" s="48">
        <f t="shared" si="11"/>
        <v>5.2083333333333336E-2</v>
      </c>
    </row>
    <row r="465" spans="1:11" s="16" customFormat="1" ht="14.45" customHeight="1" x14ac:dyDescent="0.2">
      <c r="A465" s="73" t="s">
        <v>150</v>
      </c>
      <c r="B465" s="587">
        <v>2023</v>
      </c>
      <c r="C465" s="379" t="s">
        <v>13</v>
      </c>
      <c r="D465" s="62">
        <v>40</v>
      </c>
      <c r="E465" s="294"/>
      <c r="F465" s="452"/>
      <c r="G465" s="294"/>
      <c r="H465" s="294"/>
      <c r="I465" s="404">
        <v>0.26041666666666669</v>
      </c>
      <c r="J465" s="65"/>
      <c r="K465" s="48">
        <f t="shared" si="11"/>
        <v>0.26041666666666669</v>
      </c>
    </row>
    <row r="466" spans="1:11" s="16" customFormat="1" ht="14.45" customHeight="1" x14ac:dyDescent="0.2">
      <c r="A466" s="73" t="s">
        <v>150</v>
      </c>
      <c r="B466" s="587">
        <v>2024</v>
      </c>
      <c r="C466" s="379" t="s">
        <v>13</v>
      </c>
      <c r="D466" s="62">
        <v>40</v>
      </c>
      <c r="E466" s="294" t="s">
        <v>464</v>
      </c>
      <c r="F466" s="452"/>
      <c r="G466" s="294"/>
      <c r="H466" s="294"/>
      <c r="I466" s="404">
        <v>3.4722222222222224E-2</v>
      </c>
      <c r="J466" s="65"/>
      <c r="K466" s="48">
        <f t="shared" si="11"/>
        <v>3.4722222222222224E-2</v>
      </c>
    </row>
    <row r="467" spans="1:11" s="16" customFormat="1" ht="14.45" customHeight="1" x14ac:dyDescent="0.2">
      <c r="A467" s="73" t="s">
        <v>150</v>
      </c>
      <c r="B467" s="587">
        <v>2025</v>
      </c>
      <c r="C467" s="379" t="s">
        <v>13</v>
      </c>
      <c r="D467" s="62">
        <v>40</v>
      </c>
      <c r="E467" s="294" t="s">
        <v>311</v>
      </c>
      <c r="F467" s="452"/>
      <c r="G467" s="294"/>
      <c r="H467" s="294"/>
      <c r="I467" s="404">
        <v>5.2083333333333336E-2</v>
      </c>
      <c r="J467" s="65"/>
      <c r="K467" s="48">
        <f t="shared" si="11"/>
        <v>5.2083333333333336E-2</v>
      </c>
    </row>
    <row r="468" spans="1:11" s="16" customFormat="1" ht="14.45" customHeight="1" x14ac:dyDescent="0.2">
      <c r="A468" s="73" t="s">
        <v>150</v>
      </c>
      <c r="B468" s="587">
        <v>2026</v>
      </c>
      <c r="C468" s="379" t="s">
        <v>13</v>
      </c>
      <c r="D468" s="62">
        <v>40</v>
      </c>
      <c r="E468" s="294" t="s">
        <v>83</v>
      </c>
      <c r="F468" s="452"/>
      <c r="G468" s="294"/>
      <c r="H468" s="294"/>
      <c r="I468" s="404">
        <v>0.1388888888888889</v>
      </c>
      <c r="J468" s="65"/>
      <c r="K468" s="48">
        <f t="shared" si="11"/>
        <v>0.1388888888888889</v>
      </c>
    </row>
    <row r="469" spans="1:11" s="16" customFormat="1" ht="14.45" customHeight="1" x14ac:dyDescent="0.2">
      <c r="A469" s="73" t="s">
        <v>150</v>
      </c>
      <c r="B469" s="587">
        <v>2027</v>
      </c>
      <c r="C469" s="379" t="s">
        <v>13</v>
      </c>
      <c r="D469" s="62">
        <v>40</v>
      </c>
      <c r="E469" s="294" t="s">
        <v>318</v>
      </c>
      <c r="F469" s="452"/>
      <c r="G469" s="294"/>
      <c r="H469" s="294"/>
      <c r="I469" s="404">
        <v>0.20833333333333334</v>
      </c>
      <c r="J469" s="65"/>
      <c r="K469" s="48">
        <f t="shared" si="11"/>
        <v>0.20833333333333334</v>
      </c>
    </row>
    <row r="470" spans="1:11" s="16" customFormat="1" ht="14.45" customHeight="1" x14ac:dyDescent="0.2">
      <c r="A470" s="73" t="s">
        <v>150</v>
      </c>
      <c r="B470" s="587">
        <v>2028</v>
      </c>
      <c r="C470" s="379" t="s">
        <v>13</v>
      </c>
      <c r="D470" s="62">
        <v>40</v>
      </c>
      <c r="E470" s="294" t="s">
        <v>465</v>
      </c>
      <c r="F470" s="452"/>
      <c r="G470" s="294"/>
      <c r="H470" s="294"/>
      <c r="I470" s="404">
        <v>1.7361111111111112E-2</v>
      </c>
      <c r="J470" s="65"/>
      <c r="K470" s="48">
        <f t="shared" si="11"/>
        <v>1.7361111111111112E-2</v>
      </c>
    </row>
    <row r="471" spans="1:11" s="16" customFormat="1" ht="14.45" customHeight="1" x14ac:dyDescent="0.2">
      <c r="A471" s="73" t="s">
        <v>150</v>
      </c>
      <c r="B471" s="587">
        <v>2029</v>
      </c>
      <c r="C471" s="379" t="s">
        <v>13</v>
      </c>
      <c r="D471" s="62">
        <v>40</v>
      </c>
      <c r="E471" s="294" t="s">
        <v>311</v>
      </c>
      <c r="F471" s="452"/>
      <c r="G471" s="294"/>
      <c r="H471" s="294"/>
      <c r="I471" s="404">
        <v>2.0833333333333332E-2</v>
      </c>
      <c r="J471" s="65"/>
      <c r="K471" s="48">
        <f t="shared" si="11"/>
        <v>2.0833333333333332E-2</v>
      </c>
    </row>
    <row r="472" spans="1:11" s="16" customFormat="1" ht="14.45" customHeight="1" x14ac:dyDescent="0.2">
      <c r="A472" s="73" t="s">
        <v>150</v>
      </c>
      <c r="B472" s="587">
        <v>2030</v>
      </c>
      <c r="C472" s="379" t="s">
        <v>13</v>
      </c>
      <c r="D472" s="62">
        <v>40</v>
      </c>
      <c r="E472" s="294" t="s">
        <v>83</v>
      </c>
      <c r="F472" s="452"/>
      <c r="G472" s="294"/>
      <c r="H472" s="294"/>
      <c r="I472" s="404">
        <v>0.1736111111111111</v>
      </c>
      <c r="J472" s="65"/>
      <c r="K472" s="48">
        <f t="shared" si="11"/>
        <v>0.1736111111111111</v>
      </c>
    </row>
    <row r="473" spans="1:11" s="16" customFormat="1" ht="14.45" customHeight="1" x14ac:dyDescent="0.2">
      <c r="A473" s="73" t="s">
        <v>150</v>
      </c>
      <c r="B473" s="587">
        <v>2031</v>
      </c>
      <c r="C473" s="379" t="s">
        <v>13</v>
      </c>
      <c r="D473" s="62">
        <v>40</v>
      </c>
      <c r="E473" s="294" t="s">
        <v>151</v>
      </c>
      <c r="F473" s="452"/>
      <c r="G473" s="294"/>
      <c r="H473" s="294"/>
      <c r="I473" s="404">
        <v>5.2083333333333336E-2</v>
      </c>
      <c r="J473" s="65"/>
      <c r="K473" s="48">
        <f>I473+J473</f>
        <v>5.2083333333333336E-2</v>
      </c>
    </row>
    <row r="474" spans="1:11" s="16" customFormat="1" ht="14.45" customHeight="1" x14ac:dyDescent="0.2">
      <c r="A474" s="73" t="s">
        <v>150</v>
      </c>
      <c r="B474" s="587">
        <v>2032</v>
      </c>
      <c r="C474" s="379" t="s">
        <v>13</v>
      </c>
      <c r="D474" s="62">
        <v>40</v>
      </c>
      <c r="E474" s="294" t="s">
        <v>466</v>
      </c>
      <c r="F474" s="452"/>
      <c r="G474" s="294"/>
      <c r="H474" s="294"/>
      <c r="I474" s="404">
        <v>3.4722222222222224E-2</v>
      </c>
      <c r="J474" s="65"/>
      <c r="K474" s="48">
        <f t="shared" si="11"/>
        <v>3.4722222222222224E-2</v>
      </c>
    </row>
    <row r="475" spans="1:11" s="16" customFormat="1" ht="14.45" customHeight="1" x14ac:dyDescent="0.2">
      <c r="A475" s="73" t="s">
        <v>150</v>
      </c>
      <c r="B475" s="587">
        <v>2033</v>
      </c>
      <c r="C475" s="379" t="s">
        <v>13</v>
      </c>
      <c r="D475" s="62">
        <v>40</v>
      </c>
      <c r="E475" s="294" t="s">
        <v>187</v>
      </c>
      <c r="F475" s="452"/>
      <c r="G475" s="294"/>
      <c r="H475" s="294"/>
      <c r="I475" s="404">
        <v>0.19097222222222224</v>
      </c>
      <c r="J475" s="65"/>
      <c r="K475" s="48">
        <f t="shared" si="11"/>
        <v>0.19097222222222224</v>
      </c>
    </row>
    <row r="476" spans="1:11" s="16" customFormat="1" ht="14.45" customHeight="1" x14ac:dyDescent="0.2">
      <c r="A476" s="73" t="s">
        <v>150</v>
      </c>
      <c r="B476" s="587">
        <v>2034</v>
      </c>
      <c r="C476" s="379" t="s">
        <v>13</v>
      </c>
      <c r="D476" s="62">
        <v>40</v>
      </c>
      <c r="E476" s="294" t="s">
        <v>467</v>
      </c>
      <c r="F476" s="452"/>
      <c r="G476" s="294"/>
      <c r="H476" s="294"/>
      <c r="I476" s="404">
        <v>3.4722222222222224E-2</v>
      </c>
      <c r="J476" s="65"/>
      <c r="K476" s="48">
        <f t="shared" si="11"/>
        <v>3.4722222222222224E-2</v>
      </c>
    </row>
    <row r="477" spans="1:11" s="16" customFormat="1" ht="14.45" customHeight="1" x14ac:dyDescent="0.2">
      <c r="A477" s="73" t="s">
        <v>150</v>
      </c>
      <c r="B477" s="587">
        <v>2035</v>
      </c>
      <c r="C477" s="379" t="s">
        <v>13</v>
      </c>
      <c r="D477" s="62">
        <v>40</v>
      </c>
      <c r="E477" s="294" t="s">
        <v>333</v>
      </c>
      <c r="F477" s="452"/>
      <c r="G477" s="294"/>
      <c r="H477" s="294"/>
      <c r="I477" s="404">
        <v>0.4861111111111111</v>
      </c>
      <c r="J477" s="65"/>
      <c r="K477" s="48">
        <f t="shared" si="11"/>
        <v>0.4861111111111111</v>
      </c>
    </row>
    <row r="478" spans="1:11" s="16" customFormat="1" ht="28.5" x14ac:dyDescent="0.2">
      <c r="A478" s="73" t="s">
        <v>150</v>
      </c>
      <c r="B478" s="587">
        <v>2036</v>
      </c>
      <c r="C478" s="380" t="s">
        <v>815</v>
      </c>
      <c r="D478" s="62">
        <v>25</v>
      </c>
      <c r="E478" s="294"/>
      <c r="F478" s="452"/>
      <c r="G478" s="294"/>
      <c r="H478" s="294"/>
      <c r="I478" s="404">
        <v>0</v>
      </c>
      <c r="J478" s="65"/>
      <c r="K478" s="48">
        <f t="shared" si="11"/>
        <v>0</v>
      </c>
    </row>
    <row r="479" spans="1:11" s="16" customFormat="1" ht="14.45" customHeight="1" x14ac:dyDescent="0.2">
      <c r="A479" s="73" t="s">
        <v>150</v>
      </c>
      <c r="B479" s="587">
        <v>2037</v>
      </c>
      <c r="C479" s="379" t="s">
        <v>13</v>
      </c>
      <c r="D479" s="62">
        <v>100</v>
      </c>
      <c r="E479" s="294" t="s">
        <v>41</v>
      </c>
      <c r="F479" s="452"/>
      <c r="G479" s="294"/>
      <c r="H479" s="294"/>
      <c r="I479" s="404">
        <v>5.5555555555555559E-2</v>
      </c>
      <c r="J479" s="65"/>
      <c r="K479" s="48">
        <f t="shared" si="11"/>
        <v>5.5555555555555559E-2</v>
      </c>
    </row>
    <row r="480" spans="1:11" s="16" customFormat="1" ht="14.25" customHeight="1" x14ac:dyDescent="0.2">
      <c r="A480" s="73" t="s">
        <v>150</v>
      </c>
      <c r="B480" s="587">
        <v>2039</v>
      </c>
      <c r="C480" s="379" t="s">
        <v>13</v>
      </c>
      <c r="D480" s="62">
        <v>100</v>
      </c>
      <c r="E480" s="294" t="s">
        <v>238</v>
      </c>
      <c r="F480" s="452"/>
      <c r="G480" s="294"/>
      <c r="H480" s="294"/>
      <c r="I480" s="404">
        <v>2.0833333333333332E-2</v>
      </c>
      <c r="J480" s="65"/>
      <c r="K480" s="48">
        <f t="shared" si="11"/>
        <v>2.0833333333333332E-2</v>
      </c>
    </row>
    <row r="481" spans="1:11" s="16" customFormat="1" ht="14.45" customHeight="1" x14ac:dyDescent="0.2">
      <c r="A481" s="73" t="s">
        <v>150</v>
      </c>
      <c r="B481" s="587">
        <v>2040</v>
      </c>
      <c r="C481" s="379" t="s">
        <v>13</v>
      </c>
      <c r="D481" s="62">
        <v>40</v>
      </c>
      <c r="E481" s="294" t="s">
        <v>468</v>
      </c>
      <c r="F481" s="452"/>
      <c r="G481" s="294"/>
      <c r="H481" s="294"/>
      <c r="I481" s="404">
        <v>3.4722222222222224E-2</v>
      </c>
      <c r="J481" s="65"/>
      <c r="K481" s="48">
        <f t="shared" si="11"/>
        <v>3.4722222222222224E-2</v>
      </c>
    </row>
    <row r="482" spans="1:11" s="16" customFormat="1" ht="14.45" customHeight="1" x14ac:dyDescent="0.2">
      <c r="A482" s="73" t="s">
        <v>150</v>
      </c>
      <c r="B482" s="587">
        <v>2043</v>
      </c>
      <c r="C482" s="379" t="s">
        <v>13</v>
      </c>
      <c r="D482" s="62">
        <v>40</v>
      </c>
      <c r="E482" s="294"/>
      <c r="F482" s="452"/>
      <c r="G482" s="294"/>
      <c r="H482" s="294"/>
      <c r="I482" s="404">
        <v>0</v>
      </c>
      <c r="J482" s="65"/>
      <c r="K482" s="48">
        <f t="shared" si="11"/>
        <v>0</v>
      </c>
    </row>
    <row r="483" spans="1:11" s="16" customFormat="1" ht="14.45" customHeight="1" x14ac:dyDescent="0.2">
      <c r="A483" s="73" t="s">
        <v>150</v>
      </c>
      <c r="B483" s="587">
        <v>2047</v>
      </c>
      <c r="C483" s="379" t="s">
        <v>13</v>
      </c>
      <c r="D483" s="62">
        <v>15</v>
      </c>
      <c r="E483" s="294" t="s">
        <v>469</v>
      </c>
      <c r="F483" s="452"/>
      <c r="G483" s="294"/>
      <c r="H483" s="294"/>
      <c r="I483" s="404">
        <v>0.1388888888888889</v>
      </c>
      <c r="J483" s="65"/>
      <c r="K483" s="48">
        <f t="shared" si="11"/>
        <v>0.1388888888888889</v>
      </c>
    </row>
    <row r="484" spans="1:11" s="16" customFormat="1" ht="14.45" customHeight="1" x14ac:dyDescent="0.2">
      <c r="A484" s="73" t="s">
        <v>150</v>
      </c>
      <c r="B484" s="587">
        <v>2049</v>
      </c>
      <c r="C484" s="379" t="s">
        <v>13</v>
      </c>
      <c r="D484" s="62">
        <v>160</v>
      </c>
      <c r="E484" s="294" t="s">
        <v>470</v>
      </c>
      <c r="F484" s="452"/>
      <c r="G484" s="294"/>
      <c r="H484" s="294"/>
      <c r="I484" s="404">
        <v>3.4722222222222224E-2</v>
      </c>
      <c r="J484" s="65"/>
      <c r="K484" s="48">
        <f t="shared" si="11"/>
        <v>3.4722222222222224E-2</v>
      </c>
    </row>
    <row r="485" spans="1:11" s="16" customFormat="1" ht="14.45" customHeight="1" x14ac:dyDescent="0.2">
      <c r="A485" s="73" t="s">
        <v>150</v>
      </c>
      <c r="B485" s="587">
        <v>2050</v>
      </c>
      <c r="C485" s="379" t="s">
        <v>13</v>
      </c>
      <c r="D485" s="62">
        <v>40</v>
      </c>
      <c r="E485" s="294" t="s">
        <v>471</v>
      </c>
      <c r="F485" s="452"/>
      <c r="G485" s="294"/>
      <c r="H485" s="294"/>
      <c r="I485" s="404">
        <v>0.1736111111111111</v>
      </c>
      <c r="J485" s="65"/>
      <c r="K485" s="48">
        <f t="shared" si="11"/>
        <v>0.1736111111111111</v>
      </c>
    </row>
    <row r="486" spans="1:11" s="16" customFormat="1" ht="14.45" customHeight="1" x14ac:dyDescent="0.2">
      <c r="A486" s="73" t="s">
        <v>150</v>
      </c>
      <c r="B486" s="587">
        <v>2051</v>
      </c>
      <c r="C486" s="379" t="s">
        <v>13</v>
      </c>
      <c r="D486" s="62">
        <v>160</v>
      </c>
      <c r="E486" s="294" t="s">
        <v>296</v>
      </c>
      <c r="F486" s="452"/>
      <c r="G486" s="294"/>
      <c r="H486" s="294"/>
      <c r="I486" s="404">
        <v>4.340277777777778E-3</v>
      </c>
      <c r="J486" s="65"/>
      <c r="K486" s="48">
        <f>I486+J486</f>
        <v>4.340277777777778E-3</v>
      </c>
    </row>
    <row r="487" spans="1:11" s="16" customFormat="1" ht="14.45" customHeight="1" x14ac:dyDescent="0.2">
      <c r="A487" s="73" t="s">
        <v>150</v>
      </c>
      <c r="B487" s="587">
        <v>2052</v>
      </c>
      <c r="C487" s="379" t="s">
        <v>13</v>
      </c>
      <c r="D487" s="62">
        <v>25</v>
      </c>
      <c r="E487" s="294"/>
      <c r="F487" s="452"/>
      <c r="G487" s="294"/>
      <c r="H487" s="294"/>
      <c r="I487" s="404">
        <v>0</v>
      </c>
      <c r="J487" s="65"/>
      <c r="K487" s="48">
        <f t="shared" si="11"/>
        <v>0</v>
      </c>
    </row>
    <row r="488" spans="1:11" s="16" customFormat="1" ht="14.45" customHeight="1" x14ac:dyDescent="0.2">
      <c r="A488" s="73" t="s">
        <v>150</v>
      </c>
      <c r="B488" s="587">
        <v>2053</v>
      </c>
      <c r="C488" s="379" t="s">
        <v>13</v>
      </c>
      <c r="D488" s="62">
        <v>25</v>
      </c>
      <c r="E488" s="294"/>
      <c r="F488" s="452"/>
      <c r="G488" s="294"/>
      <c r="H488" s="294"/>
      <c r="I488" s="404">
        <v>0</v>
      </c>
      <c r="J488" s="65"/>
      <c r="K488" s="48">
        <f t="shared" si="11"/>
        <v>0</v>
      </c>
    </row>
    <row r="489" spans="1:11" s="16" customFormat="1" ht="14.45" customHeight="1" x14ac:dyDescent="0.2">
      <c r="A489" s="73" t="s">
        <v>150</v>
      </c>
      <c r="B489" s="587">
        <v>2054</v>
      </c>
      <c r="C489" s="379" t="s">
        <v>13</v>
      </c>
      <c r="D489" s="62">
        <v>40</v>
      </c>
      <c r="E489" s="294" t="s">
        <v>305</v>
      </c>
      <c r="F489" s="452"/>
      <c r="G489" s="294"/>
      <c r="H489" s="294"/>
      <c r="I489" s="404">
        <v>2.0833333333333332E-2</v>
      </c>
      <c r="J489" s="65"/>
      <c r="K489" s="48">
        <f t="shared" si="11"/>
        <v>2.0833333333333332E-2</v>
      </c>
    </row>
    <row r="490" spans="1:11" s="16" customFormat="1" ht="14.45" customHeight="1" x14ac:dyDescent="0.2">
      <c r="A490" s="73" t="s">
        <v>150</v>
      </c>
      <c r="B490" s="587">
        <v>2055</v>
      </c>
      <c r="C490" s="379" t="s">
        <v>13</v>
      </c>
      <c r="D490" s="62">
        <v>15</v>
      </c>
      <c r="E490" s="294" t="s">
        <v>60</v>
      </c>
      <c r="F490" s="452"/>
      <c r="G490" s="294"/>
      <c r="H490" s="294"/>
      <c r="I490" s="404">
        <v>0.27777777777777779</v>
      </c>
      <c r="J490" s="65"/>
      <c r="K490" s="48">
        <f t="shared" si="11"/>
        <v>0.27777777777777779</v>
      </c>
    </row>
    <row r="491" spans="1:11" s="16" customFormat="1" ht="14.45" customHeight="1" x14ac:dyDescent="0.2">
      <c r="A491" s="73" t="s">
        <v>150</v>
      </c>
      <c r="B491" s="587">
        <v>2056</v>
      </c>
      <c r="C491" s="379" t="s">
        <v>13</v>
      </c>
      <c r="D491" s="62">
        <v>40</v>
      </c>
      <c r="E491" s="294" t="s">
        <v>253</v>
      </c>
      <c r="F491" s="452"/>
      <c r="G491" s="294"/>
      <c r="H491" s="294"/>
      <c r="I491" s="404">
        <v>8.6805555555555552E-2</v>
      </c>
      <c r="J491" s="65"/>
      <c r="K491" s="48">
        <f t="shared" si="11"/>
        <v>8.6805555555555552E-2</v>
      </c>
    </row>
    <row r="492" spans="1:11" s="16" customFormat="1" ht="14.45" customHeight="1" x14ac:dyDescent="0.2">
      <c r="A492" s="73" t="s">
        <v>150</v>
      </c>
      <c r="B492" s="587">
        <v>2058</v>
      </c>
      <c r="C492" s="379" t="s">
        <v>13</v>
      </c>
      <c r="D492" s="62">
        <v>40</v>
      </c>
      <c r="E492" s="294" t="s">
        <v>383</v>
      </c>
      <c r="F492" s="452"/>
      <c r="G492" s="294"/>
      <c r="H492" s="294"/>
      <c r="I492" s="404">
        <v>1.7361111111111112E-2</v>
      </c>
      <c r="J492" s="65"/>
      <c r="K492" s="48">
        <f t="shared" si="11"/>
        <v>1.7361111111111112E-2</v>
      </c>
    </row>
    <row r="493" spans="1:11" s="16" customFormat="1" ht="14.45" customHeight="1" x14ac:dyDescent="0.2">
      <c r="A493" s="73" t="s">
        <v>150</v>
      </c>
      <c r="B493" s="587">
        <v>2059</v>
      </c>
      <c r="C493" s="379" t="s">
        <v>13</v>
      </c>
      <c r="D493" s="62">
        <v>40</v>
      </c>
      <c r="E493" s="294" t="s">
        <v>80</v>
      </c>
      <c r="F493" s="452"/>
      <c r="G493" s="294"/>
      <c r="H493" s="294"/>
      <c r="I493" s="404">
        <v>6.9444444444444448E-2</v>
      </c>
      <c r="J493" s="65"/>
      <c r="K493" s="48">
        <f t="shared" si="11"/>
        <v>6.9444444444444448E-2</v>
      </c>
    </row>
    <row r="494" spans="1:11" s="16" customFormat="1" ht="14.45" customHeight="1" x14ac:dyDescent="0.2">
      <c r="A494" s="73" t="s">
        <v>150</v>
      </c>
      <c r="B494" s="587">
        <v>2060</v>
      </c>
      <c r="C494" s="379" t="s">
        <v>13</v>
      </c>
      <c r="D494" s="62">
        <v>40</v>
      </c>
      <c r="E494" s="294" t="s">
        <v>253</v>
      </c>
      <c r="F494" s="452"/>
      <c r="G494" s="294"/>
      <c r="H494" s="294"/>
      <c r="I494" s="404">
        <v>1.7361111111111112E-2</v>
      </c>
      <c r="J494" s="65"/>
      <c r="K494" s="48">
        <f t="shared" si="11"/>
        <v>1.7361111111111112E-2</v>
      </c>
    </row>
    <row r="495" spans="1:11" s="16" customFormat="1" ht="14.45" customHeight="1" x14ac:dyDescent="0.2">
      <c r="A495" s="73" t="s">
        <v>150</v>
      </c>
      <c r="B495" s="587">
        <v>2061</v>
      </c>
      <c r="C495" s="379" t="s">
        <v>13</v>
      </c>
      <c r="D495" s="62">
        <v>63</v>
      </c>
      <c r="E495" s="294" t="s">
        <v>472</v>
      </c>
      <c r="F495" s="452"/>
      <c r="G495" s="294"/>
      <c r="H495" s="294"/>
      <c r="I495" s="404">
        <v>0.22045855379188711</v>
      </c>
      <c r="J495" s="65"/>
      <c r="K495" s="48">
        <f t="shared" si="11"/>
        <v>0.22045855379188711</v>
      </c>
    </row>
    <row r="496" spans="1:11" s="16" customFormat="1" ht="14.45" customHeight="1" x14ac:dyDescent="0.2">
      <c r="A496" s="73" t="s">
        <v>150</v>
      </c>
      <c r="B496" s="587">
        <v>2062</v>
      </c>
      <c r="C496" s="379" t="s">
        <v>13</v>
      </c>
      <c r="D496" s="62">
        <v>63</v>
      </c>
      <c r="E496" s="294" t="s">
        <v>363</v>
      </c>
      <c r="F496" s="452"/>
      <c r="G496" s="294"/>
      <c r="H496" s="294"/>
      <c r="I496" s="404">
        <v>0.23148148148148148</v>
      </c>
      <c r="J496" s="65"/>
      <c r="K496" s="48">
        <f t="shared" si="11"/>
        <v>0.23148148148148148</v>
      </c>
    </row>
    <row r="497" spans="1:11" s="16" customFormat="1" ht="14.45" customHeight="1" x14ac:dyDescent="0.2">
      <c r="A497" s="73" t="s">
        <v>150</v>
      </c>
      <c r="B497" s="587">
        <v>2063</v>
      </c>
      <c r="C497" s="379" t="s">
        <v>13</v>
      </c>
      <c r="D497" s="62">
        <v>40</v>
      </c>
      <c r="E497" s="294" t="s">
        <v>363</v>
      </c>
      <c r="F497" s="452"/>
      <c r="G497" s="294"/>
      <c r="H497" s="294"/>
      <c r="I497" s="404">
        <v>0.26041666666666669</v>
      </c>
      <c r="J497" s="65"/>
      <c r="K497" s="48">
        <f t="shared" si="11"/>
        <v>0.26041666666666669</v>
      </c>
    </row>
    <row r="498" spans="1:11" s="16" customFormat="1" ht="14.45" customHeight="1" x14ac:dyDescent="0.2">
      <c r="A498" s="73" t="s">
        <v>150</v>
      </c>
      <c r="B498" s="587">
        <v>2066</v>
      </c>
      <c r="C498" s="379" t="s">
        <v>13</v>
      </c>
      <c r="D498" s="62">
        <v>16</v>
      </c>
      <c r="E498" s="294" t="s">
        <v>473</v>
      </c>
      <c r="F498" s="452"/>
      <c r="G498" s="294"/>
      <c r="H498" s="294"/>
      <c r="I498" s="404">
        <v>8.6805555555555552E-2</v>
      </c>
      <c r="J498" s="65"/>
      <c r="K498" s="48">
        <f t="shared" si="11"/>
        <v>8.6805555555555552E-2</v>
      </c>
    </row>
    <row r="499" spans="1:11" s="16" customFormat="1" ht="14.45" customHeight="1" x14ac:dyDescent="0.2">
      <c r="A499" s="73" t="s">
        <v>150</v>
      </c>
      <c r="B499" s="591">
        <v>2067</v>
      </c>
      <c r="C499" s="379" t="s">
        <v>13</v>
      </c>
      <c r="D499" s="62">
        <v>160</v>
      </c>
      <c r="E499" s="294" t="s">
        <v>22</v>
      </c>
      <c r="F499" s="452"/>
      <c r="G499" s="294"/>
      <c r="H499" s="294"/>
      <c r="I499" s="404">
        <v>0.11284722222222222</v>
      </c>
      <c r="J499" s="65"/>
      <c r="K499" s="48">
        <f t="shared" si="11"/>
        <v>0.11284722222222222</v>
      </c>
    </row>
    <row r="500" spans="1:11" s="16" customFormat="1" ht="14.45" customHeight="1" x14ac:dyDescent="0.2">
      <c r="A500" s="73" t="s">
        <v>150</v>
      </c>
      <c r="B500" s="587">
        <v>2069</v>
      </c>
      <c r="C500" s="379" t="s">
        <v>13</v>
      </c>
      <c r="D500" s="62">
        <v>40</v>
      </c>
      <c r="E500" s="294" t="s">
        <v>474</v>
      </c>
      <c r="F500" s="452"/>
      <c r="G500" s="294"/>
      <c r="H500" s="294"/>
      <c r="I500" s="404">
        <v>0.27777777777777779</v>
      </c>
      <c r="J500" s="65"/>
      <c r="K500" s="48">
        <f t="shared" si="11"/>
        <v>0.27777777777777779</v>
      </c>
    </row>
    <row r="501" spans="1:11" s="16" customFormat="1" ht="14.45" customHeight="1" x14ac:dyDescent="0.2">
      <c r="A501" s="73" t="s">
        <v>150</v>
      </c>
      <c r="B501" s="587">
        <v>2070</v>
      </c>
      <c r="C501" s="379" t="s">
        <v>13</v>
      </c>
      <c r="D501" s="62">
        <v>100</v>
      </c>
      <c r="E501" s="294" t="s">
        <v>348</v>
      </c>
      <c r="F501" s="452"/>
      <c r="G501" s="294"/>
      <c r="H501" s="294"/>
      <c r="I501" s="404">
        <v>7.6388888888888895E-2</v>
      </c>
      <c r="J501" s="65"/>
      <c r="K501" s="48">
        <f t="shared" si="11"/>
        <v>7.6388888888888895E-2</v>
      </c>
    </row>
    <row r="502" spans="1:11" s="16" customFormat="1" ht="14.45" customHeight="1" x14ac:dyDescent="0.2">
      <c r="A502" s="73" t="s">
        <v>150</v>
      </c>
      <c r="B502" s="587">
        <v>2071</v>
      </c>
      <c r="C502" s="379" t="s">
        <v>13</v>
      </c>
      <c r="D502" s="62">
        <v>100</v>
      </c>
      <c r="E502" s="294" t="s">
        <v>22</v>
      </c>
      <c r="F502" s="452"/>
      <c r="G502" s="294"/>
      <c r="H502" s="294"/>
      <c r="I502" s="404">
        <v>0</v>
      </c>
      <c r="J502" s="65"/>
      <c r="K502" s="48">
        <f>I502+J502</f>
        <v>0</v>
      </c>
    </row>
    <row r="503" spans="1:11" s="16" customFormat="1" ht="14.45" customHeight="1" x14ac:dyDescent="0.2">
      <c r="A503" s="73" t="s">
        <v>150</v>
      </c>
      <c r="B503" s="587">
        <v>2075</v>
      </c>
      <c r="C503" s="379" t="s">
        <v>13</v>
      </c>
      <c r="D503" s="62">
        <v>16</v>
      </c>
      <c r="E503" s="294" t="s">
        <v>198</v>
      </c>
      <c r="F503" s="452"/>
      <c r="G503" s="294"/>
      <c r="H503" s="294"/>
      <c r="I503" s="404">
        <v>0</v>
      </c>
      <c r="J503" s="65"/>
      <c r="K503" s="48">
        <f t="shared" si="11"/>
        <v>0</v>
      </c>
    </row>
    <row r="504" spans="1:11" s="16" customFormat="1" ht="14.45" customHeight="1" x14ac:dyDescent="0.2">
      <c r="A504" s="73" t="s">
        <v>150</v>
      </c>
      <c r="B504" s="587">
        <v>2076</v>
      </c>
      <c r="C504" s="379" t="s">
        <v>13</v>
      </c>
      <c r="D504" s="62">
        <v>16</v>
      </c>
      <c r="E504" s="294" t="s">
        <v>475</v>
      </c>
      <c r="F504" s="452"/>
      <c r="G504" s="294"/>
      <c r="H504" s="294"/>
      <c r="I504" s="404">
        <v>8.6805555555555552E-2</v>
      </c>
      <c r="J504" s="65"/>
      <c r="K504" s="48">
        <f t="shared" si="11"/>
        <v>8.6805555555555552E-2</v>
      </c>
    </row>
    <row r="505" spans="1:11" s="16" customFormat="1" ht="14.45" customHeight="1" x14ac:dyDescent="0.2">
      <c r="A505" s="73" t="s">
        <v>150</v>
      </c>
      <c r="B505" s="587">
        <v>2077</v>
      </c>
      <c r="C505" s="379" t="s">
        <v>13</v>
      </c>
      <c r="D505" s="62">
        <v>25</v>
      </c>
      <c r="E505" s="294"/>
      <c r="F505" s="452"/>
      <c r="G505" s="294"/>
      <c r="H505" s="294"/>
      <c r="I505" s="404">
        <v>0</v>
      </c>
      <c r="J505" s="65"/>
      <c r="K505" s="48">
        <f t="shared" si="11"/>
        <v>0</v>
      </c>
    </row>
    <row r="506" spans="1:11" s="16" customFormat="1" ht="14.45" customHeight="1" x14ac:dyDescent="0.2">
      <c r="A506" s="73" t="s">
        <v>150</v>
      </c>
      <c r="B506" s="587">
        <v>2078</v>
      </c>
      <c r="C506" s="379" t="s">
        <v>13</v>
      </c>
      <c r="D506" s="62">
        <v>25</v>
      </c>
      <c r="E506" s="294"/>
      <c r="F506" s="452"/>
      <c r="G506" s="294"/>
      <c r="H506" s="294"/>
      <c r="I506" s="404">
        <v>0</v>
      </c>
      <c r="J506" s="65"/>
      <c r="K506" s="48">
        <f t="shared" si="11"/>
        <v>0</v>
      </c>
    </row>
    <row r="507" spans="1:11" s="16" customFormat="1" ht="14.45" customHeight="1" x14ac:dyDescent="0.2">
      <c r="A507" s="73" t="s">
        <v>150</v>
      </c>
      <c r="B507" s="587">
        <v>2079</v>
      </c>
      <c r="C507" s="379" t="s">
        <v>15</v>
      </c>
      <c r="D507" s="62">
        <v>16</v>
      </c>
      <c r="E507" s="294" t="s">
        <v>476</v>
      </c>
      <c r="F507" s="452"/>
      <c r="G507" s="294"/>
      <c r="H507" s="294"/>
      <c r="I507" s="404">
        <v>4.3402777777777776E-2</v>
      </c>
      <c r="J507" s="65"/>
      <c r="K507" s="48">
        <f t="shared" si="11"/>
        <v>4.3402777777777776E-2</v>
      </c>
    </row>
    <row r="508" spans="1:11" s="16" customFormat="1" ht="14.45" customHeight="1" x14ac:dyDescent="0.2">
      <c r="A508" s="73" t="s">
        <v>150</v>
      </c>
      <c r="B508" s="587">
        <v>2080</v>
      </c>
      <c r="C508" s="379" t="s">
        <v>13</v>
      </c>
      <c r="D508" s="62">
        <v>100</v>
      </c>
      <c r="E508" s="294" t="s">
        <v>82</v>
      </c>
      <c r="F508" s="452"/>
      <c r="G508" s="294"/>
      <c r="H508" s="294"/>
      <c r="I508" s="404">
        <v>1.388888888888889E-2</v>
      </c>
      <c r="J508" s="65"/>
      <c r="K508" s="48">
        <f t="shared" si="11"/>
        <v>1.388888888888889E-2</v>
      </c>
    </row>
    <row r="509" spans="1:11" s="16" customFormat="1" ht="14.45" customHeight="1" x14ac:dyDescent="0.2">
      <c r="A509" s="73" t="s">
        <v>150</v>
      </c>
      <c r="B509" s="587">
        <v>2081</v>
      </c>
      <c r="C509" s="379" t="s">
        <v>13</v>
      </c>
      <c r="D509" s="62">
        <v>160</v>
      </c>
      <c r="E509" s="294" t="s">
        <v>477</v>
      </c>
      <c r="F509" s="452"/>
      <c r="G509" s="294"/>
      <c r="H509" s="294"/>
      <c r="I509" s="404">
        <v>5.2083333333333336E-2</v>
      </c>
      <c r="J509" s="65"/>
      <c r="K509" s="48">
        <f t="shared" si="11"/>
        <v>5.2083333333333336E-2</v>
      </c>
    </row>
    <row r="510" spans="1:11" s="16" customFormat="1" ht="14.45" customHeight="1" x14ac:dyDescent="0.2">
      <c r="A510" s="73" t="s">
        <v>150</v>
      </c>
      <c r="B510" s="587">
        <v>2082</v>
      </c>
      <c r="C510" s="379" t="s">
        <v>13</v>
      </c>
      <c r="D510" s="62">
        <v>25</v>
      </c>
      <c r="E510" s="294" t="s">
        <v>311</v>
      </c>
      <c r="F510" s="452"/>
      <c r="G510" s="294"/>
      <c r="H510" s="294"/>
      <c r="I510" s="404">
        <v>0.11111111111111112</v>
      </c>
      <c r="J510" s="65"/>
      <c r="K510" s="48">
        <f t="shared" ref="K510:K513" si="12">I510+J510</f>
        <v>0.11111111111111112</v>
      </c>
    </row>
    <row r="511" spans="1:11" s="16" customFormat="1" ht="14.45" customHeight="1" x14ac:dyDescent="0.2">
      <c r="A511" s="73" t="s">
        <v>150</v>
      </c>
      <c r="B511" s="591">
        <v>2083</v>
      </c>
      <c r="C511" s="379" t="s">
        <v>13</v>
      </c>
      <c r="D511" s="62">
        <v>63</v>
      </c>
      <c r="E511" s="294" t="s">
        <v>151</v>
      </c>
      <c r="F511" s="452"/>
      <c r="G511" s="294"/>
      <c r="H511" s="294"/>
      <c r="I511" s="404">
        <v>1.1022927689594356E-2</v>
      </c>
      <c r="J511" s="65"/>
      <c r="K511" s="48">
        <f t="shared" si="12"/>
        <v>1.1022927689594356E-2</v>
      </c>
    </row>
    <row r="512" spans="1:11" s="16" customFormat="1" ht="14.45" customHeight="1" x14ac:dyDescent="0.2">
      <c r="A512" s="73" t="s">
        <v>150</v>
      </c>
      <c r="B512" s="587">
        <v>2084</v>
      </c>
      <c r="C512" s="379" t="s">
        <v>13</v>
      </c>
      <c r="D512" s="62">
        <v>100</v>
      </c>
      <c r="E512" s="294" t="s">
        <v>68</v>
      </c>
      <c r="F512" s="452"/>
      <c r="G512" s="294"/>
      <c r="H512" s="294"/>
      <c r="I512" s="404">
        <v>2.0833333333333332E-2</v>
      </c>
      <c r="J512" s="65"/>
      <c r="K512" s="48">
        <f t="shared" si="12"/>
        <v>2.0833333333333332E-2</v>
      </c>
    </row>
    <row r="513" spans="1:11" s="16" customFormat="1" x14ac:dyDescent="0.2">
      <c r="A513" s="73" t="s">
        <v>150</v>
      </c>
      <c r="B513" s="592">
        <v>2087</v>
      </c>
      <c r="C513" s="379" t="s">
        <v>13</v>
      </c>
      <c r="D513" s="62">
        <v>63</v>
      </c>
      <c r="E513" s="294" t="s">
        <v>469</v>
      </c>
      <c r="F513" s="452"/>
      <c r="G513" s="294"/>
      <c r="H513" s="294"/>
      <c r="I513" s="404">
        <v>1.1022927689594356E-2</v>
      </c>
      <c r="J513" s="65"/>
      <c r="K513" s="48">
        <f t="shared" si="12"/>
        <v>1.1022927689594356E-2</v>
      </c>
    </row>
    <row r="514" spans="1:11" s="16" customFormat="1" x14ac:dyDescent="0.2">
      <c r="A514" s="73" t="s">
        <v>150</v>
      </c>
      <c r="B514" s="592">
        <v>2088</v>
      </c>
      <c r="C514" s="379" t="s">
        <v>13</v>
      </c>
      <c r="D514" s="62">
        <v>16</v>
      </c>
      <c r="E514" s="294" t="s">
        <v>144</v>
      </c>
      <c r="F514" s="452"/>
      <c r="G514" s="294"/>
      <c r="H514" s="294"/>
      <c r="I514" s="404">
        <v>4.3402777777777776E-2</v>
      </c>
      <c r="J514" s="65"/>
      <c r="K514" s="48">
        <f>I514+J514</f>
        <v>4.3402777777777776E-2</v>
      </c>
    </row>
    <row r="515" spans="1:11" s="16" customFormat="1" x14ac:dyDescent="0.2">
      <c r="A515" s="73" t="s">
        <v>150</v>
      </c>
      <c r="B515" s="592">
        <v>2089</v>
      </c>
      <c r="C515" s="379" t="s">
        <v>13</v>
      </c>
      <c r="D515" s="62">
        <v>16</v>
      </c>
      <c r="E515" s="294" t="s">
        <v>34</v>
      </c>
      <c r="F515" s="452"/>
      <c r="G515" s="294"/>
      <c r="H515" s="294"/>
      <c r="I515" s="404">
        <v>8.6805555555555552E-2</v>
      </c>
      <c r="J515" s="65"/>
      <c r="K515" s="48">
        <f t="shared" ref="K515:K530" si="13">I515+J515</f>
        <v>8.6805555555555552E-2</v>
      </c>
    </row>
    <row r="516" spans="1:11" s="16" customFormat="1" x14ac:dyDescent="0.2">
      <c r="A516" s="73" t="s">
        <v>150</v>
      </c>
      <c r="B516" s="592">
        <v>2090</v>
      </c>
      <c r="C516" s="379" t="s">
        <v>13</v>
      </c>
      <c r="D516" s="62">
        <v>40</v>
      </c>
      <c r="E516" s="294" t="s">
        <v>259</v>
      </c>
      <c r="F516" s="452"/>
      <c r="G516" s="294"/>
      <c r="H516" s="294"/>
      <c r="I516" s="404">
        <v>0.1736111111111111</v>
      </c>
      <c r="J516" s="65"/>
      <c r="K516" s="48">
        <f t="shared" si="13"/>
        <v>0.1736111111111111</v>
      </c>
    </row>
    <row r="517" spans="1:11" s="16" customFormat="1" x14ac:dyDescent="0.2">
      <c r="A517" s="73" t="s">
        <v>150</v>
      </c>
      <c r="B517" s="592">
        <v>2092</v>
      </c>
      <c r="C517" s="379" t="s">
        <v>13</v>
      </c>
      <c r="D517" s="62">
        <v>16</v>
      </c>
      <c r="E517" s="294" t="s">
        <v>159</v>
      </c>
      <c r="F517" s="452"/>
      <c r="G517" s="294"/>
      <c r="H517" s="294"/>
      <c r="I517" s="404">
        <v>4.3402777777777776E-2</v>
      </c>
      <c r="J517" s="65"/>
      <c r="K517" s="48">
        <f t="shared" si="13"/>
        <v>4.3402777777777776E-2</v>
      </c>
    </row>
    <row r="518" spans="1:11" s="16" customFormat="1" x14ac:dyDescent="0.2">
      <c r="A518" s="73" t="s">
        <v>150</v>
      </c>
      <c r="B518" s="592">
        <v>2093</v>
      </c>
      <c r="C518" s="379" t="s">
        <v>13</v>
      </c>
      <c r="D518" s="62">
        <v>16</v>
      </c>
      <c r="E518" s="294"/>
      <c r="F518" s="452"/>
      <c r="G518" s="294"/>
      <c r="H518" s="294"/>
      <c r="I518" s="404">
        <v>0</v>
      </c>
      <c r="J518" s="65"/>
      <c r="K518" s="48">
        <f t="shared" si="13"/>
        <v>0</v>
      </c>
    </row>
    <row r="519" spans="1:11" s="16" customFormat="1" x14ac:dyDescent="0.2">
      <c r="A519" s="73" t="s">
        <v>150</v>
      </c>
      <c r="B519" s="592">
        <v>2094</v>
      </c>
      <c r="C519" s="379" t="s">
        <v>13</v>
      </c>
      <c r="D519" s="62">
        <v>16</v>
      </c>
      <c r="E519" s="294"/>
      <c r="F519" s="452"/>
      <c r="G519" s="294"/>
      <c r="H519" s="294"/>
      <c r="I519" s="404">
        <v>0</v>
      </c>
      <c r="J519" s="65"/>
      <c r="K519" s="48">
        <f t="shared" si="13"/>
        <v>0</v>
      </c>
    </row>
    <row r="520" spans="1:11" s="16" customFormat="1" x14ac:dyDescent="0.2">
      <c r="A520" s="73" t="s">
        <v>150</v>
      </c>
      <c r="B520" s="592">
        <v>2096</v>
      </c>
      <c r="C520" s="379" t="s">
        <v>13</v>
      </c>
      <c r="D520" s="62">
        <v>100</v>
      </c>
      <c r="E520" s="294" t="s">
        <v>254</v>
      </c>
      <c r="F520" s="452"/>
      <c r="G520" s="294"/>
      <c r="H520" s="294"/>
      <c r="I520" s="404">
        <v>7.6388888888888895E-2</v>
      </c>
      <c r="J520" s="65"/>
      <c r="K520" s="48">
        <f t="shared" si="13"/>
        <v>7.6388888888888895E-2</v>
      </c>
    </row>
    <row r="521" spans="1:11" s="16" customFormat="1" x14ac:dyDescent="0.2">
      <c r="A521" s="73" t="s">
        <v>150</v>
      </c>
      <c r="B521" s="592">
        <v>2097</v>
      </c>
      <c r="C521" s="379" t="s">
        <v>13</v>
      </c>
      <c r="D521" s="62">
        <v>25</v>
      </c>
      <c r="E521" s="294" t="s">
        <v>478</v>
      </c>
      <c r="F521" s="452"/>
      <c r="G521" s="294"/>
      <c r="H521" s="294"/>
      <c r="I521" s="404">
        <v>0</v>
      </c>
      <c r="J521" s="65"/>
      <c r="K521" s="48">
        <f t="shared" si="13"/>
        <v>0</v>
      </c>
    </row>
    <row r="522" spans="1:11" s="16" customFormat="1" x14ac:dyDescent="0.2">
      <c r="A522" s="73" t="s">
        <v>150</v>
      </c>
      <c r="B522" s="592">
        <v>2098</v>
      </c>
      <c r="C522" s="379" t="s">
        <v>13</v>
      </c>
      <c r="D522" s="62">
        <v>40</v>
      </c>
      <c r="E522" s="294" t="s">
        <v>475</v>
      </c>
      <c r="F522" s="452"/>
      <c r="G522" s="294"/>
      <c r="H522" s="294"/>
      <c r="I522" s="404">
        <v>5.2083333333333336E-2</v>
      </c>
      <c r="J522" s="65"/>
      <c r="K522" s="48">
        <f t="shared" si="13"/>
        <v>5.2083333333333336E-2</v>
      </c>
    </row>
    <row r="523" spans="1:11" s="16" customFormat="1" x14ac:dyDescent="0.2">
      <c r="A523" s="73" t="s">
        <v>150</v>
      </c>
      <c r="B523" s="592">
        <v>2099</v>
      </c>
      <c r="C523" s="379" t="s">
        <v>13</v>
      </c>
      <c r="D523" s="62">
        <v>16</v>
      </c>
      <c r="E523" s="294"/>
      <c r="F523" s="452"/>
      <c r="G523" s="294"/>
      <c r="H523" s="294"/>
      <c r="I523" s="404">
        <v>0</v>
      </c>
      <c r="J523" s="65"/>
      <c r="K523" s="48">
        <f t="shared" si="13"/>
        <v>0</v>
      </c>
    </row>
    <row r="524" spans="1:11" s="16" customFormat="1" x14ac:dyDescent="0.2">
      <c r="A524" s="73" t="s">
        <v>150</v>
      </c>
      <c r="B524" s="592">
        <v>2100</v>
      </c>
      <c r="C524" s="379" t="s">
        <v>13</v>
      </c>
      <c r="D524" s="62">
        <v>16</v>
      </c>
      <c r="E524" s="294" t="s">
        <v>311</v>
      </c>
      <c r="F524" s="452"/>
      <c r="G524" s="294"/>
      <c r="H524" s="294"/>
      <c r="I524" s="404">
        <v>8.6805555555555552E-2</v>
      </c>
      <c r="J524" s="65"/>
      <c r="K524" s="48">
        <f t="shared" si="13"/>
        <v>8.6805555555555552E-2</v>
      </c>
    </row>
    <row r="525" spans="1:11" s="16" customFormat="1" x14ac:dyDescent="0.2">
      <c r="A525" s="73" t="s">
        <v>150</v>
      </c>
      <c r="B525" s="592">
        <v>2101</v>
      </c>
      <c r="C525" s="379" t="s">
        <v>13</v>
      </c>
      <c r="D525" s="62">
        <v>100</v>
      </c>
      <c r="E525" s="294" t="s">
        <v>367</v>
      </c>
      <c r="F525" s="452"/>
      <c r="G525" s="294"/>
      <c r="H525" s="294"/>
      <c r="I525" s="404">
        <v>0.10416666666666667</v>
      </c>
      <c r="J525" s="65"/>
      <c r="K525" s="48">
        <f t="shared" si="13"/>
        <v>0.10416666666666667</v>
      </c>
    </row>
    <row r="526" spans="1:11" s="16" customFormat="1" x14ac:dyDescent="0.2">
      <c r="A526" s="73" t="s">
        <v>150</v>
      </c>
      <c r="B526" s="592">
        <v>2102</v>
      </c>
      <c r="C526" s="379" t="s">
        <v>13</v>
      </c>
      <c r="D526" s="52">
        <v>100</v>
      </c>
      <c r="E526" s="294" t="s">
        <v>28</v>
      </c>
      <c r="F526" s="452"/>
      <c r="G526" s="294"/>
      <c r="H526" s="294"/>
      <c r="I526" s="404">
        <v>6.9444444444444448E-2</v>
      </c>
      <c r="J526" s="65"/>
      <c r="K526" s="48">
        <f t="shared" si="13"/>
        <v>6.9444444444444448E-2</v>
      </c>
    </row>
    <row r="527" spans="1:11" s="16" customFormat="1" x14ac:dyDescent="0.2">
      <c r="A527" s="73" t="s">
        <v>150</v>
      </c>
      <c r="B527" s="587">
        <v>2701</v>
      </c>
      <c r="C527" s="379" t="s">
        <v>13</v>
      </c>
      <c r="D527" s="53">
        <v>630</v>
      </c>
      <c r="E527" s="294" t="s">
        <v>149</v>
      </c>
      <c r="F527" s="452"/>
      <c r="G527" s="294"/>
      <c r="H527" s="294"/>
      <c r="I527" s="404">
        <v>0.13007054673721341</v>
      </c>
      <c r="J527" s="65"/>
      <c r="K527" s="48">
        <f t="shared" si="13"/>
        <v>0.13007054673721341</v>
      </c>
    </row>
    <row r="528" spans="1:11" s="16" customFormat="1" ht="15" customHeight="1" x14ac:dyDescent="0.2">
      <c r="A528" s="73" t="s">
        <v>150</v>
      </c>
      <c r="B528" s="587">
        <v>2702</v>
      </c>
      <c r="C528" s="379" t="s">
        <v>13</v>
      </c>
      <c r="D528" s="53">
        <v>630</v>
      </c>
      <c r="E528" s="294" t="s">
        <v>82</v>
      </c>
      <c r="F528" s="452"/>
      <c r="G528" s="424"/>
      <c r="H528" s="418"/>
      <c r="I528" s="404">
        <v>0.13558201058201058</v>
      </c>
      <c r="J528" s="65"/>
      <c r="K528" s="48">
        <f t="shared" si="13"/>
        <v>0.13558201058201058</v>
      </c>
    </row>
    <row r="529" spans="1:82" s="16" customFormat="1" x14ac:dyDescent="0.2">
      <c r="A529" s="73" t="s">
        <v>150</v>
      </c>
      <c r="B529" s="587">
        <v>2703</v>
      </c>
      <c r="C529" s="379" t="s">
        <v>13</v>
      </c>
      <c r="D529" s="53">
        <v>630</v>
      </c>
      <c r="E529" s="294" t="s">
        <v>149</v>
      </c>
      <c r="F529" s="453"/>
      <c r="G529" s="294"/>
      <c r="H529" s="294"/>
      <c r="I529" s="404">
        <v>6.7239858906525576E-2</v>
      </c>
      <c r="J529" s="65"/>
      <c r="K529" s="48">
        <f t="shared" si="13"/>
        <v>6.7239858906525576E-2</v>
      </c>
    </row>
    <row r="530" spans="1:82" ht="15.75" thickBot="1" x14ac:dyDescent="0.25">
      <c r="A530" s="74" t="s">
        <v>150</v>
      </c>
      <c r="B530" s="593">
        <v>2704</v>
      </c>
      <c r="C530" s="381" t="s">
        <v>13</v>
      </c>
      <c r="D530" s="54">
        <v>630</v>
      </c>
      <c r="E530" s="296" t="s">
        <v>149</v>
      </c>
      <c r="F530" s="454"/>
      <c r="G530" s="296"/>
      <c r="H530" s="296"/>
      <c r="I530" s="406">
        <v>0.15432098765432098</v>
      </c>
      <c r="J530" s="303"/>
      <c r="K530" s="48">
        <f t="shared" si="13"/>
        <v>0.15432098765432098</v>
      </c>
      <c r="L530" s="16"/>
    </row>
    <row r="531" spans="1:82" x14ac:dyDescent="0.2">
      <c r="A531" s="426"/>
      <c r="B531" s="594"/>
      <c r="C531" s="382"/>
      <c r="D531" s="18"/>
      <c r="E531" s="397"/>
      <c r="F531" s="455"/>
      <c r="G531" s="408"/>
      <c r="H531" s="408"/>
      <c r="I531" s="407"/>
      <c r="J531" s="354"/>
      <c r="L531" s="16"/>
    </row>
    <row r="532" spans="1:82" ht="15.75" x14ac:dyDescent="0.25">
      <c r="A532" s="574"/>
      <c r="B532" s="595"/>
      <c r="C532" s="373"/>
      <c r="D532" s="238"/>
      <c r="E532" s="398"/>
      <c r="F532" s="456"/>
      <c r="G532" s="425"/>
      <c r="H532" s="419"/>
      <c r="I532" s="408"/>
      <c r="J532" s="42"/>
      <c r="L532" s="16"/>
    </row>
    <row r="533" spans="1:82" ht="18.75" customHeight="1" thickBot="1" x14ac:dyDescent="0.25">
      <c r="A533" s="1727" t="s">
        <v>148</v>
      </c>
      <c r="B533" s="1727"/>
      <c r="C533" s="1727"/>
      <c r="D533" s="1727"/>
      <c r="E533" s="398"/>
      <c r="F533" s="456"/>
      <c r="G533" s="425"/>
      <c r="H533" s="419"/>
      <c r="I533" s="408"/>
      <c r="J533" s="42"/>
      <c r="L533" s="16"/>
    </row>
    <row r="534" spans="1:82" x14ac:dyDescent="0.2">
      <c r="A534" s="343" t="s">
        <v>129</v>
      </c>
      <c r="B534" s="596">
        <v>1</v>
      </c>
      <c r="C534" s="383" t="s">
        <v>13</v>
      </c>
      <c r="D534" s="287">
        <v>1000</v>
      </c>
      <c r="E534" s="305" t="s">
        <v>138</v>
      </c>
      <c r="F534" s="457" t="s">
        <v>805</v>
      </c>
      <c r="G534" s="72">
        <v>1000</v>
      </c>
      <c r="H534" s="316" t="s">
        <v>138</v>
      </c>
      <c r="I534" s="409">
        <v>0.15555555555555556</v>
      </c>
      <c r="J534" s="300">
        <v>0.15254629629629629</v>
      </c>
      <c r="K534" s="48">
        <f>I534+J534</f>
        <v>0.30810185185185185</v>
      </c>
      <c r="L534" s="16"/>
    </row>
    <row r="535" spans="1:82" ht="15.75" thickBot="1" x14ac:dyDescent="0.25">
      <c r="A535" s="345" t="s">
        <v>129</v>
      </c>
      <c r="B535" s="587">
        <v>2</v>
      </c>
      <c r="C535" s="370" t="s">
        <v>13</v>
      </c>
      <c r="D535" s="297">
        <v>1000</v>
      </c>
      <c r="E535" s="306" t="s">
        <v>120</v>
      </c>
      <c r="F535" s="394" t="s">
        <v>805</v>
      </c>
      <c r="G535" s="73">
        <v>1000</v>
      </c>
      <c r="H535" s="317" t="s">
        <v>93</v>
      </c>
      <c r="I535" s="404">
        <v>0.11412037037037037</v>
      </c>
      <c r="J535" s="301">
        <v>5.3240740740740748E-3</v>
      </c>
      <c r="K535" s="48">
        <f t="shared" ref="K535:K549" si="14">I535+J535</f>
        <v>0.11944444444444445</v>
      </c>
      <c r="L535" s="16"/>
    </row>
    <row r="536" spans="1:82" s="21" customFormat="1" x14ac:dyDescent="0.2">
      <c r="A536" s="345" t="s">
        <v>90</v>
      </c>
      <c r="B536" s="587">
        <v>1</v>
      </c>
      <c r="C536" s="370" t="s">
        <v>13</v>
      </c>
      <c r="D536" s="297">
        <v>1000</v>
      </c>
      <c r="E536" s="306" t="s">
        <v>121</v>
      </c>
      <c r="F536" s="394" t="s">
        <v>15</v>
      </c>
      <c r="G536" s="73">
        <v>1000</v>
      </c>
      <c r="H536" s="317" t="s">
        <v>124</v>
      </c>
      <c r="I536" s="404">
        <v>9.3287037037037043E-2</v>
      </c>
      <c r="J536" s="301">
        <v>8.3333333333333329E-2</v>
      </c>
      <c r="K536" s="48">
        <f t="shared" si="14"/>
        <v>0.17662037037037037</v>
      </c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6"/>
      <c r="BF536" s="16"/>
      <c r="BG536" s="16"/>
      <c r="BH536" s="16"/>
      <c r="BI536" s="16"/>
      <c r="BJ536" s="16"/>
      <c r="BK536" s="16"/>
      <c r="BL536" s="16"/>
      <c r="BM536" s="16"/>
      <c r="BN536" s="16"/>
      <c r="BO536" s="16"/>
      <c r="BP536" s="16"/>
      <c r="BQ536" s="16"/>
      <c r="BR536" s="16"/>
      <c r="BS536" s="16"/>
      <c r="BT536" s="16"/>
      <c r="BU536" s="16"/>
      <c r="BV536" s="16"/>
      <c r="BW536" s="16"/>
      <c r="BX536" s="16"/>
      <c r="BY536" s="16"/>
      <c r="BZ536" s="16"/>
      <c r="CA536" s="16"/>
      <c r="CB536" s="16"/>
      <c r="CC536" s="16"/>
      <c r="CD536" s="16"/>
    </row>
    <row r="537" spans="1:82" x14ac:dyDescent="0.2">
      <c r="A537" s="345" t="s">
        <v>90</v>
      </c>
      <c r="B537" s="587">
        <v>2</v>
      </c>
      <c r="C537" s="370" t="s">
        <v>146</v>
      </c>
      <c r="D537" s="297">
        <v>1000</v>
      </c>
      <c r="E537" s="306" t="s">
        <v>204</v>
      </c>
      <c r="F537" s="394" t="s">
        <v>15</v>
      </c>
      <c r="G537" s="73">
        <v>1000</v>
      </c>
      <c r="H537" s="317" t="s">
        <v>130</v>
      </c>
      <c r="I537" s="404">
        <v>0.20717592592592593</v>
      </c>
      <c r="J537" s="301">
        <v>0.11111111111111112</v>
      </c>
      <c r="K537" s="48">
        <f t="shared" si="14"/>
        <v>0.31828703703703703</v>
      </c>
      <c r="L537" s="16"/>
    </row>
    <row r="538" spans="1:82" x14ac:dyDescent="0.2">
      <c r="A538" s="345" t="s">
        <v>90</v>
      </c>
      <c r="B538" s="587">
        <v>3</v>
      </c>
      <c r="C538" s="370" t="s">
        <v>13</v>
      </c>
      <c r="D538" s="297">
        <v>1000</v>
      </c>
      <c r="E538" s="306" t="s">
        <v>130</v>
      </c>
      <c r="F538" s="394" t="s">
        <v>15</v>
      </c>
      <c r="G538" s="73">
        <v>1000</v>
      </c>
      <c r="H538" s="317" t="s">
        <v>119</v>
      </c>
      <c r="I538" s="404">
        <v>8.0324074074074076E-2</v>
      </c>
      <c r="J538" s="301">
        <v>6.0648148148148152E-2</v>
      </c>
      <c r="K538" s="48">
        <f t="shared" si="14"/>
        <v>0.14097222222222222</v>
      </c>
      <c r="L538" s="16"/>
    </row>
    <row r="539" spans="1:82" x14ac:dyDescent="0.2">
      <c r="A539" s="345" t="s">
        <v>90</v>
      </c>
      <c r="B539" s="587">
        <v>4</v>
      </c>
      <c r="C539" s="370" t="s">
        <v>13</v>
      </c>
      <c r="D539" s="297">
        <v>630</v>
      </c>
      <c r="E539" s="306" t="s">
        <v>121</v>
      </c>
      <c r="F539" s="394" t="s">
        <v>15</v>
      </c>
      <c r="G539" s="73">
        <v>630</v>
      </c>
      <c r="H539" s="317" t="s">
        <v>125</v>
      </c>
      <c r="I539" s="404">
        <v>0.10251322751322751</v>
      </c>
      <c r="J539" s="301">
        <v>0.19106407995296887</v>
      </c>
      <c r="K539" s="48">
        <f t="shared" si="14"/>
        <v>0.29357730746619637</v>
      </c>
      <c r="L539" s="16"/>
    </row>
    <row r="540" spans="1:82" x14ac:dyDescent="0.2">
      <c r="A540" s="345" t="s">
        <v>90</v>
      </c>
      <c r="B540" s="587">
        <v>5</v>
      </c>
      <c r="C540" s="370" t="s">
        <v>13</v>
      </c>
      <c r="D540" s="297">
        <v>1000</v>
      </c>
      <c r="E540" s="306" t="s">
        <v>120</v>
      </c>
      <c r="F540" s="394" t="s">
        <v>15</v>
      </c>
      <c r="G540" s="73">
        <v>1000</v>
      </c>
      <c r="H540" s="317" t="s">
        <v>130</v>
      </c>
      <c r="I540" s="404">
        <v>5.9722222222222218E-2</v>
      </c>
      <c r="J540" s="301">
        <v>6.1342592592592594E-2</v>
      </c>
      <c r="K540" s="48">
        <f t="shared" si="14"/>
        <v>0.12106481481481482</v>
      </c>
      <c r="L540" s="16"/>
    </row>
    <row r="541" spans="1:82" x14ac:dyDescent="0.2">
      <c r="A541" s="345" t="s">
        <v>90</v>
      </c>
      <c r="B541" s="587">
        <v>6</v>
      </c>
      <c r="C541" s="370" t="s">
        <v>13</v>
      </c>
      <c r="D541" s="297">
        <v>1000</v>
      </c>
      <c r="E541" s="306" t="s">
        <v>93</v>
      </c>
      <c r="F541" s="394" t="s">
        <v>15</v>
      </c>
      <c r="G541" s="73">
        <v>1000</v>
      </c>
      <c r="H541" s="317" t="s">
        <v>125</v>
      </c>
      <c r="I541" s="404">
        <v>6.9212962962962962E-2</v>
      </c>
      <c r="J541" s="301">
        <v>6.851851851851852E-2</v>
      </c>
      <c r="K541" s="48">
        <f t="shared" si="14"/>
        <v>0.13773148148148148</v>
      </c>
      <c r="L541" s="16"/>
    </row>
    <row r="542" spans="1:82" x14ac:dyDescent="0.2">
      <c r="A542" s="345" t="s">
        <v>90</v>
      </c>
      <c r="B542" s="587">
        <v>7</v>
      </c>
      <c r="C542" s="370" t="s">
        <v>13</v>
      </c>
      <c r="D542" s="297">
        <v>1000</v>
      </c>
      <c r="E542" s="306" t="s">
        <v>409</v>
      </c>
      <c r="F542" s="394" t="s">
        <v>15</v>
      </c>
      <c r="G542" s="73">
        <v>1000</v>
      </c>
      <c r="H542" s="317" t="s">
        <v>416</v>
      </c>
      <c r="I542" s="404">
        <v>0.11018518518518518</v>
      </c>
      <c r="J542" s="301">
        <v>8.5185185185185197E-2</v>
      </c>
      <c r="K542" s="48">
        <f t="shared" si="14"/>
        <v>0.19537037037037036</v>
      </c>
      <c r="L542" s="16"/>
    </row>
    <row r="543" spans="1:82" x14ac:dyDescent="0.2">
      <c r="A543" s="345" t="s">
        <v>90</v>
      </c>
      <c r="B543" s="587">
        <v>8</v>
      </c>
      <c r="C543" s="370" t="s">
        <v>13</v>
      </c>
      <c r="D543" s="297">
        <v>1000</v>
      </c>
      <c r="E543" s="306" t="s">
        <v>115</v>
      </c>
      <c r="F543" s="394" t="s">
        <v>15</v>
      </c>
      <c r="G543" s="73">
        <v>1000</v>
      </c>
      <c r="H543" s="317" t="s">
        <v>422</v>
      </c>
      <c r="I543" s="404">
        <v>0.1138888888888889</v>
      </c>
      <c r="J543" s="301">
        <v>0.16041666666666668</v>
      </c>
      <c r="K543" s="48">
        <f t="shared" si="14"/>
        <v>0.27430555555555558</v>
      </c>
      <c r="L543" s="16"/>
    </row>
    <row r="544" spans="1:82" x14ac:dyDescent="0.2">
      <c r="A544" s="345" t="s">
        <v>90</v>
      </c>
      <c r="B544" s="587">
        <v>9</v>
      </c>
      <c r="C544" s="370" t="s">
        <v>13</v>
      </c>
      <c r="D544" s="297">
        <v>1000</v>
      </c>
      <c r="E544" s="306" t="s">
        <v>119</v>
      </c>
      <c r="F544" s="394" t="s">
        <v>15</v>
      </c>
      <c r="G544" s="73">
        <v>1000</v>
      </c>
      <c r="H544" s="317" t="s">
        <v>434</v>
      </c>
      <c r="I544" s="404">
        <v>0.17222222222222222</v>
      </c>
      <c r="J544" s="301">
        <v>2.1759259259259259E-2</v>
      </c>
      <c r="K544" s="48">
        <f t="shared" si="14"/>
        <v>0.19398148148148148</v>
      </c>
      <c r="L544" s="16"/>
    </row>
    <row r="545" spans="1:12" x14ac:dyDescent="0.2">
      <c r="A545" s="345" t="s">
        <v>90</v>
      </c>
      <c r="B545" s="587">
        <v>10</v>
      </c>
      <c r="C545" s="370" t="s">
        <v>13</v>
      </c>
      <c r="D545" s="297">
        <v>1000</v>
      </c>
      <c r="E545" s="306" t="s">
        <v>278</v>
      </c>
      <c r="F545" s="394" t="s">
        <v>15</v>
      </c>
      <c r="G545" s="73">
        <v>1000</v>
      </c>
      <c r="H545" s="317" t="s">
        <v>560</v>
      </c>
      <c r="I545" s="404">
        <v>0.24351851851851855</v>
      </c>
      <c r="J545" s="301">
        <v>6.9444444444444447E-4</v>
      </c>
      <c r="K545" s="48">
        <f t="shared" si="14"/>
        <v>0.24421296296296299</v>
      </c>
      <c r="L545" s="16"/>
    </row>
    <row r="546" spans="1:12" x14ac:dyDescent="0.2">
      <c r="A546" s="345" t="s">
        <v>90</v>
      </c>
      <c r="B546" s="587">
        <v>11</v>
      </c>
      <c r="C546" s="370" t="s">
        <v>13</v>
      </c>
      <c r="D546" s="297">
        <v>1000</v>
      </c>
      <c r="E546" s="306" t="s">
        <v>560</v>
      </c>
      <c r="F546" s="394" t="s">
        <v>15</v>
      </c>
      <c r="G546" s="73">
        <v>1000</v>
      </c>
      <c r="H546" s="317" t="s">
        <v>115</v>
      </c>
      <c r="I546" s="404">
        <v>7.8472222222222221E-2</v>
      </c>
      <c r="J546" s="301">
        <v>1.412037037037037E-2</v>
      </c>
      <c r="K546" s="48">
        <f t="shared" si="14"/>
        <v>9.2592592592592587E-2</v>
      </c>
      <c r="L546" s="16"/>
    </row>
    <row r="547" spans="1:12" x14ac:dyDescent="0.2">
      <c r="A547" s="345" t="s">
        <v>90</v>
      </c>
      <c r="B547" s="587">
        <v>12</v>
      </c>
      <c r="C547" s="370" t="s">
        <v>13</v>
      </c>
      <c r="D547" s="297">
        <v>630</v>
      </c>
      <c r="E547" s="306" t="s">
        <v>122</v>
      </c>
      <c r="F547" s="394" t="s">
        <v>15</v>
      </c>
      <c r="G547" s="73">
        <v>630</v>
      </c>
      <c r="H547" s="317" t="s">
        <v>118</v>
      </c>
      <c r="I547" s="404">
        <v>0.49970605526161083</v>
      </c>
      <c r="J547" s="301">
        <v>3.3068783068783071E-3</v>
      </c>
      <c r="K547" s="48">
        <f t="shared" si="14"/>
        <v>0.50301293356848908</v>
      </c>
      <c r="L547" s="16"/>
    </row>
    <row r="548" spans="1:12" x14ac:dyDescent="0.2">
      <c r="A548" s="345" t="s">
        <v>90</v>
      </c>
      <c r="B548" s="587">
        <v>14</v>
      </c>
      <c r="C548" s="370" t="s">
        <v>13</v>
      </c>
      <c r="D548" s="297">
        <v>630</v>
      </c>
      <c r="E548" s="306" t="s">
        <v>96</v>
      </c>
      <c r="F548" s="394" t="s">
        <v>15</v>
      </c>
      <c r="G548" s="73">
        <v>630</v>
      </c>
      <c r="H548" s="317" t="s">
        <v>91</v>
      </c>
      <c r="I548" s="404">
        <v>2.5720164609053499E-2</v>
      </c>
      <c r="J548" s="301">
        <v>1.0288065843621399E-2</v>
      </c>
      <c r="K548" s="48">
        <f t="shared" si="14"/>
        <v>3.60082304526749E-2</v>
      </c>
      <c r="L548" s="16"/>
    </row>
    <row r="549" spans="1:12" x14ac:dyDescent="0.2">
      <c r="A549" s="345" t="s">
        <v>90</v>
      </c>
      <c r="B549" s="587">
        <v>15</v>
      </c>
      <c r="C549" s="370" t="s">
        <v>13</v>
      </c>
      <c r="D549" s="297">
        <v>630</v>
      </c>
      <c r="E549" s="306" t="s">
        <v>125</v>
      </c>
      <c r="F549" s="394" t="s">
        <v>15</v>
      </c>
      <c r="G549" s="73">
        <v>630</v>
      </c>
      <c r="H549" s="317" t="s">
        <v>675</v>
      </c>
      <c r="I549" s="404">
        <v>2.7557319223985889E-2</v>
      </c>
      <c r="J549" s="301">
        <v>5.0338036449147562E-2</v>
      </c>
      <c r="K549" s="48">
        <f t="shared" si="14"/>
        <v>7.7895355673133451E-2</v>
      </c>
      <c r="L549" s="16"/>
    </row>
    <row r="550" spans="1:12" x14ac:dyDescent="0.2">
      <c r="A550" s="574"/>
      <c r="B550" s="597"/>
      <c r="C550" s="384"/>
      <c r="D550" s="27"/>
      <c r="E550" s="397"/>
      <c r="F550" s="458"/>
      <c r="G550" s="426"/>
      <c r="H550" s="408"/>
      <c r="I550" s="410"/>
      <c r="J550" s="355"/>
      <c r="L550" s="16"/>
    </row>
    <row r="551" spans="1:12" x14ac:dyDescent="0.2">
      <c r="A551" s="574"/>
      <c r="B551" s="598"/>
      <c r="C551" s="374"/>
      <c r="D551" s="27"/>
      <c r="E551" s="397"/>
      <c r="F551" s="455"/>
      <c r="G551" s="426"/>
      <c r="H551" s="408"/>
      <c r="I551" s="410"/>
      <c r="J551" s="355"/>
      <c r="L551" s="16"/>
    </row>
    <row r="552" spans="1:12" ht="16.5" thickBot="1" x14ac:dyDescent="0.3">
      <c r="A552" s="1719" t="s">
        <v>137</v>
      </c>
      <c r="B552" s="1719"/>
      <c r="C552" s="1719"/>
      <c r="D552" s="27"/>
      <c r="E552" s="397"/>
      <c r="F552" s="455"/>
      <c r="G552" s="426"/>
      <c r="H552" s="408"/>
      <c r="I552" s="410"/>
      <c r="J552" s="355"/>
      <c r="L552" s="16"/>
    </row>
    <row r="553" spans="1:12" x14ac:dyDescent="0.25">
      <c r="A553" s="308" t="s">
        <v>129</v>
      </c>
      <c r="B553" s="584">
        <v>1</v>
      </c>
      <c r="C553" s="308" t="s">
        <v>13</v>
      </c>
      <c r="D553" s="308">
        <v>1000</v>
      </c>
      <c r="E553" s="332" t="s">
        <v>200</v>
      </c>
      <c r="F553" s="333" t="s">
        <v>15</v>
      </c>
      <c r="G553" s="308">
        <v>1000</v>
      </c>
      <c r="H553" s="333" t="s">
        <v>208</v>
      </c>
      <c r="I553" s="340">
        <v>2.8703703703703703E-2</v>
      </c>
      <c r="J553" s="340">
        <v>4.7453703703703699E-2</v>
      </c>
      <c r="K553" s="48">
        <f>I553+J553</f>
        <v>7.6157407407407396E-2</v>
      </c>
      <c r="L553" s="16"/>
    </row>
    <row r="554" spans="1:12" x14ac:dyDescent="0.25">
      <c r="A554" s="309" t="s">
        <v>90</v>
      </c>
      <c r="B554" s="585" t="s">
        <v>135</v>
      </c>
      <c r="C554" s="309" t="s">
        <v>133</v>
      </c>
      <c r="D554" s="309">
        <v>250</v>
      </c>
      <c r="E554" s="334"/>
      <c r="F554" s="335" t="s">
        <v>15</v>
      </c>
      <c r="G554" s="309">
        <v>250</v>
      </c>
      <c r="H554" s="335" t="s">
        <v>130</v>
      </c>
      <c r="I554" s="341">
        <v>2.5925925925925929E-2</v>
      </c>
      <c r="J554" s="341">
        <v>0</v>
      </c>
      <c r="K554" s="48">
        <f t="shared" ref="K554:K562" si="15">I554+J554</f>
        <v>2.5925925925925929E-2</v>
      </c>
      <c r="L554" s="16"/>
    </row>
    <row r="555" spans="1:12" x14ac:dyDescent="0.25">
      <c r="A555" s="309" t="s">
        <v>90</v>
      </c>
      <c r="B555" s="585">
        <v>1</v>
      </c>
      <c r="C555" s="309" t="s">
        <v>13</v>
      </c>
      <c r="D555" s="309">
        <v>630</v>
      </c>
      <c r="E555" s="334" t="s">
        <v>695</v>
      </c>
      <c r="F555" s="335" t="s">
        <v>15</v>
      </c>
      <c r="G555" s="309">
        <v>630</v>
      </c>
      <c r="H555" s="335" t="s">
        <v>196</v>
      </c>
      <c r="I555" s="341">
        <v>7.7895355673133465E-2</v>
      </c>
      <c r="J555" s="341">
        <v>0.10545267489711935</v>
      </c>
      <c r="K555" s="48">
        <f t="shared" si="15"/>
        <v>0.18334803057025281</v>
      </c>
      <c r="L555" s="16"/>
    </row>
    <row r="556" spans="1:12" x14ac:dyDescent="0.25">
      <c r="A556" s="309" t="s">
        <v>90</v>
      </c>
      <c r="B556" s="585">
        <v>2</v>
      </c>
      <c r="C556" s="309" t="s">
        <v>13</v>
      </c>
      <c r="D556" s="309">
        <v>630</v>
      </c>
      <c r="E556" s="334" t="s">
        <v>205</v>
      </c>
      <c r="F556" s="335" t="s">
        <v>15</v>
      </c>
      <c r="G556" s="309">
        <v>630</v>
      </c>
      <c r="H556" s="335" t="s">
        <v>270</v>
      </c>
      <c r="I556" s="341">
        <v>0</v>
      </c>
      <c r="J556" s="341">
        <v>0</v>
      </c>
      <c r="K556" s="48">
        <f t="shared" si="15"/>
        <v>0</v>
      </c>
      <c r="L556" s="16"/>
    </row>
    <row r="557" spans="1:12" ht="30" x14ac:dyDescent="0.25">
      <c r="A557" s="309" t="s">
        <v>90</v>
      </c>
      <c r="B557" s="585">
        <v>3</v>
      </c>
      <c r="C557" s="309" t="s">
        <v>13</v>
      </c>
      <c r="D557" s="309">
        <v>630</v>
      </c>
      <c r="E557" s="334" t="s">
        <v>196</v>
      </c>
      <c r="F557" s="336" t="s">
        <v>804</v>
      </c>
      <c r="G557" s="337">
        <v>630</v>
      </c>
      <c r="H557" s="335"/>
      <c r="I557" s="341">
        <v>0</v>
      </c>
      <c r="J557" s="341">
        <v>0</v>
      </c>
      <c r="K557" s="48">
        <f t="shared" si="15"/>
        <v>0</v>
      </c>
      <c r="L557" s="16"/>
    </row>
    <row r="558" spans="1:12" x14ac:dyDescent="0.25">
      <c r="A558" s="309" t="s">
        <v>90</v>
      </c>
      <c r="B558" s="585">
        <v>4</v>
      </c>
      <c r="C558" s="309" t="s">
        <v>13</v>
      </c>
      <c r="D558" s="309">
        <v>250</v>
      </c>
      <c r="E558" s="334" t="s">
        <v>196</v>
      </c>
      <c r="F558" s="335" t="s">
        <v>15</v>
      </c>
      <c r="G558" s="309">
        <v>250</v>
      </c>
      <c r="H558" s="335" t="s">
        <v>746</v>
      </c>
      <c r="I558" s="341">
        <v>0.1138888888888889</v>
      </c>
      <c r="J558" s="341">
        <v>0</v>
      </c>
      <c r="K558" s="48">
        <f t="shared" si="15"/>
        <v>0.1138888888888889</v>
      </c>
      <c r="L558" s="16"/>
    </row>
    <row r="559" spans="1:12" x14ac:dyDescent="0.25">
      <c r="A559" s="309" t="s">
        <v>90</v>
      </c>
      <c r="B559" s="585">
        <v>5</v>
      </c>
      <c r="C559" s="309" t="s">
        <v>13</v>
      </c>
      <c r="D559" s="309">
        <v>160</v>
      </c>
      <c r="E559" s="334" t="s">
        <v>89</v>
      </c>
      <c r="F559" s="335" t="s">
        <v>15</v>
      </c>
      <c r="G559" s="309">
        <v>160</v>
      </c>
      <c r="H559" s="335" t="s">
        <v>691</v>
      </c>
      <c r="I559" s="341">
        <v>0</v>
      </c>
      <c r="J559" s="341">
        <v>0</v>
      </c>
      <c r="K559" s="48">
        <f t="shared" si="15"/>
        <v>0</v>
      </c>
      <c r="L559" s="16"/>
    </row>
    <row r="560" spans="1:12" ht="15.75" thickBot="1" x14ac:dyDescent="0.3">
      <c r="A560" s="309" t="s">
        <v>90</v>
      </c>
      <c r="B560" s="585">
        <v>6</v>
      </c>
      <c r="C560" s="309" t="s">
        <v>13</v>
      </c>
      <c r="D560" s="309">
        <v>400</v>
      </c>
      <c r="E560" s="334" t="s">
        <v>724</v>
      </c>
      <c r="F560" s="335" t="s">
        <v>15</v>
      </c>
      <c r="G560" s="309">
        <v>400</v>
      </c>
      <c r="H560" s="335" t="s">
        <v>142</v>
      </c>
      <c r="I560" s="341">
        <v>0</v>
      </c>
      <c r="J560" s="341">
        <v>0</v>
      </c>
      <c r="K560" s="48">
        <f t="shared" si="15"/>
        <v>0</v>
      </c>
      <c r="L560" s="16"/>
    </row>
    <row r="561" spans="1:82" s="21" customFormat="1" x14ac:dyDescent="0.25">
      <c r="A561" s="309" t="s">
        <v>129</v>
      </c>
      <c r="B561" s="585" t="s">
        <v>806</v>
      </c>
      <c r="C561" s="309" t="s">
        <v>13</v>
      </c>
      <c r="D561" s="309">
        <v>400</v>
      </c>
      <c r="E561" s="334" t="s">
        <v>200</v>
      </c>
      <c r="F561" s="335" t="s">
        <v>15</v>
      </c>
      <c r="G561" s="309">
        <v>400</v>
      </c>
      <c r="H561" s="335" t="s">
        <v>119</v>
      </c>
      <c r="I561" s="341">
        <v>0.13</v>
      </c>
      <c r="J561" s="341">
        <v>2.3148148148148147E-3</v>
      </c>
      <c r="K561" s="48">
        <f t="shared" si="15"/>
        <v>0.13231481481481483</v>
      </c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  <c r="AR561" s="16"/>
      <c r="AS561" s="16"/>
      <c r="AT561" s="16"/>
      <c r="AU561" s="16"/>
      <c r="AV561" s="16"/>
      <c r="AW561" s="16"/>
      <c r="AX561" s="16"/>
      <c r="AY561" s="16"/>
      <c r="AZ561" s="16"/>
      <c r="BA561" s="16"/>
      <c r="BB561" s="16"/>
      <c r="BC561" s="16"/>
      <c r="BD561" s="16"/>
      <c r="BE561" s="16"/>
      <c r="BF561" s="16"/>
      <c r="BG561" s="16"/>
      <c r="BH561" s="16"/>
      <c r="BI561" s="16"/>
      <c r="BJ561" s="16"/>
      <c r="BK561" s="16"/>
      <c r="BL561" s="16"/>
      <c r="BM561" s="16"/>
      <c r="BN561" s="16"/>
      <c r="BO561" s="16"/>
      <c r="BP561" s="16"/>
      <c r="BQ561" s="16"/>
      <c r="BR561" s="16"/>
      <c r="BS561" s="16"/>
      <c r="BT561" s="16"/>
      <c r="BU561" s="16"/>
      <c r="BV561" s="16"/>
      <c r="BW561" s="16"/>
      <c r="BX561" s="16"/>
      <c r="BY561" s="16"/>
      <c r="BZ561" s="16"/>
      <c r="CA561" s="16"/>
      <c r="CB561" s="16"/>
      <c r="CC561" s="16"/>
      <c r="CD561" s="16"/>
    </row>
    <row r="562" spans="1:82" s="16" customFormat="1" ht="15.75" thickBot="1" x14ac:dyDescent="0.3">
      <c r="A562" s="310" t="s">
        <v>90</v>
      </c>
      <c r="B562" s="599">
        <v>7</v>
      </c>
      <c r="C562" s="310" t="s">
        <v>224</v>
      </c>
      <c r="D562" s="310">
        <v>250</v>
      </c>
      <c r="E562" s="338" t="s">
        <v>411</v>
      </c>
      <c r="F562" s="339" t="s">
        <v>15</v>
      </c>
      <c r="G562" s="310">
        <v>250</v>
      </c>
      <c r="H562" s="339" t="s">
        <v>121</v>
      </c>
      <c r="I562" s="342">
        <v>0</v>
      </c>
      <c r="J562" s="342">
        <v>0</v>
      </c>
      <c r="K562" s="48">
        <f t="shared" si="15"/>
        <v>0</v>
      </c>
    </row>
    <row r="563" spans="1:82" s="16" customFormat="1" x14ac:dyDescent="0.25">
      <c r="A563" s="313"/>
      <c r="B563" s="600"/>
      <c r="C563" s="313"/>
      <c r="D563" s="314"/>
      <c r="E563" s="399"/>
      <c r="F563" s="420"/>
      <c r="G563" s="313"/>
      <c r="H563" s="420"/>
      <c r="I563" s="411"/>
      <c r="J563" s="356"/>
      <c r="K563" s="48"/>
    </row>
    <row r="564" spans="1:82" x14ac:dyDescent="0.2">
      <c r="A564" s="574"/>
      <c r="B564" s="597"/>
      <c r="C564" s="374"/>
      <c r="D564" s="27"/>
      <c r="E564" s="397"/>
      <c r="F564" s="458"/>
      <c r="G564" s="426"/>
      <c r="H564" s="408"/>
      <c r="I564" s="410"/>
      <c r="J564" s="355"/>
      <c r="L564" s="16"/>
    </row>
    <row r="565" spans="1:82" ht="16.5" thickBot="1" x14ac:dyDescent="0.3">
      <c r="A565" s="1719" t="s">
        <v>131</v>
      </c>
      <c r="B565" s="1719"/>
      <c r="C565" s="1719"/>
      <c r="D565" s="27"/>
      <c r="E565" s="397"/>
      <c r="F565" s="455"/>
      <c r="G565" s="426"/>
      <c r="H565" s="408"/>
      <c r="I565" s="410"/>
      <c r="J565" s="355"/>
      <c r="L565" s="16"/>
    </row>
    <row r="566" spans="1:82" x14ac:dyDescent="0.2">
      <c r="A566" s="343" t="s">
        <v>129</v>
      </c>
      <c r="B566" s="596">
        <v>321</v>
      </c>
      <c r="C566" s="383" t="s">
        <v>13</v>
      </c>
      <c r="D566" s="352">
        <v>1000</v>
      </c>
      <c r="E566" s="295" t="s">
        <v>115</v>
      </c>
      <c r="F566" s="459" t="s">
        <v>15</v>
      </c>
      <c r="G566" s="72">
        <v>1000</v>
      </c>
      <c r="H566" s="295" t="s">
        <v>118</v>
      </c>
      <c r="I566" s="409">
        <v>8.6342592592592596E-2</v>
      </c>
      <c r="J566" s="300">
        <v>7.3379629629629642E-2</v>
      </c>
      <c r="K566" s="48">
        <f>I566+J566</f>
        <v>0.15972222222222224</v>
      </c>
      <c r="L566" s="16"/>
    </row>
    <row r="567" spans="1:82" x14ac:dyDescent="0.2">
      <c r="A567" s="345" t="s">
        <v>129</v>
      </c>
      <c r="B567" s="587">
        <v>322</v>
      </c>
      <c r="C567" s="370" t="s">
        <v>13</v>
      </c>
      <c r="D567" s="64">
        <v>1000</v>
      </c>
      <c r="E567" s="294" t="s">
        <v>113</v>
      </c>
      <c r="F567" s="460" t="s">
        <v>15</v>
      </c>
      <c r="G567" s="73">
        <v>1000</v>
      </c>
      <c r="H567" s="294" t="s">
        <v>112</v>
      </c>
      <c r="I567" s="404">
        <v>0.1074074074074074</v>
      </c>
      <c r="J567" s="301">
        <v>0.10370370370370371</v>
      </c>
      <c r="K567" s="48">
        <f t="shared" ref="K567:K576" si="16">I567+J567</f>
        <v>0.21111111111111111</v>
      </c>
      <c r="L567" s="16"/>
    </row>
    <row r="568" spans="1:82" x14ac:dyDescent="0.2">
      <c r="A568" s="345" t="s">
        <v>90</v>
      </c>
      <c r="B568" s="587">
        <v>323</v>
      </c>
      <c r="C568" s="370" t="s">
        <v>13</v>
      </c>
      <c r="D568" s="64">
        <v>1250</v>
      </c>
      <c r="E568" s="294" t="s">
        <v>209</v>
      </c>
      <c r="F568" s="460" t="s">
        <v>15</v>
      </c>
      <c r="G568" s="73">
        <v>1250</v>
      </c>
      <c r="H568" s="294" t="s">
        <v>117</v>
      </c>
      <c r="I568" s="404">
        <v>7.0185185185185184E-2</v>
      </c>
      <c r="J568" s="301">
        <v>0.2940740740740741</v>
      </c>
      <c r="K568" s="48">
        <f t="shared" si="16"/>
        <v>0.36425925925925928</v>
      </c>
      <c r="L568" s="16"/>
    </row>
    <row r="569" spans="1:82" x14ac:dyDescent="0.2">
      <c r="A569" s="345" t="s">
        <v>90</v>
      </c>
      <c r="B569" s="587">
        <v>324</v>
      </c>
      <c r="C569" s="370" t="s">
        <v>13</v>
      </c>
      <c r="D569" s="64">
        <v>1250</v>
      </c>
      <c r="E569" s="294" t="s">
        <v>434</v>
      </c>
      <c r="F569" s="460" t="s">
        <v>15</v>
      </c>
      <c r="G569" s="73">
        <v>1250</v>
      </c>
      <c r="H569" s="294" t="s">
        <v>405</v>
      </c>
      <c r="I569" s="404">
        <v>0.11851851851851852</v>
      </c>
      <c r="J569" s="301">
        <v>0.10796296296296297</v>
      </c>
      <c r="K569" s="48">
        <f t="shared" si="16"/>
        <v>0.22648148148148151</v>
      </c>
      <c r="L569" s="16"/>
    </row>
    <row r="570" spans="1:82" x14ac:dyDescent="0.2">
      <c r="A570" s="345" t="s">
        <v>90</v>
      </c>
      <c r="B570" s="587">
        <v>325</v>
      </c>
      <c r="C570" s="370" t="s">
        <v>13</v>
      </c>
      <c r="D570" s="64">
        <v>630</v>
      </c>
      <c r="E570" s="294" t="s">
        <v>565</v>
      </c>
      <c r="F570" s="460" t="s">
        <v>15</v>
      </c>
      <c r="G570" s="73">
        <v>630</v>
      </c>
      <c r="H570" s="294" t="s">
        <v>560</v>
      </c>
      <c r="I570" s="404">
        <v>0.18445032333921224</v>
      </c>
      <c r="J570" s="301">
        <v>0.01</v>
      </c>
      <c r="K570" s="48">
        <f t="shared" si="16"/>
        <v>0.19445032333921225</v>
      </c>
      <c r="L570" s="16"/>
    </row>
    <row r="571" spans="1:82" x14ac:dyDescent="0.2">
      <c r="A571" s="345" t="s">
        <v>90</v>
      </c>
      <c r="B571" s="587">
        <v>326</v>
      </c>
      <c r="C571" s="370" t="s">
        <v>13</v>
      </c>
      <c r="D571" s="64">
        <v>1000</v>
      </c>
      <c r="E571" s="294" t="s">
        <v>118</v>
      </c>
      <c r="F571" s="460" t="s">
        <v>15</v>
      </c>
      <c r="G571" s="73">
        <v>1000</v>
      </c>
      <c r="H571" s="294" t="s">
        <v>113</v>
      </c>
      <c r="I571" s="404">
        <v>9.976851851851852E-2</v>
      </c>
      <c r="J571" s="301">
        <v>0.09</v>
      </c>
      <c r="K571" s="48">
        <f t="shared" si="16"/>
        <v>0.1897685185185185</v>
      </c>
      <c r="L571" s="16"/>
    </row>
    <row r="572" spans="1:82" x14ac:dyDescent="0.2">
      <c r="A572" s="345" t="s">
        <v>90</v>
      </c>
      <c r="B572" s="587">
        <v>327</v>
      </c>
      <c r="C572" s="370" t="s">
        <v>13</v>
      </c>
      <c r="D572" s="64">
        <v>1000</v>
      </c>
      <c r="E572" s="294" t="s">
        <v>566</v>
      </c>
      <c r="F572" s="460" t="s">
        <v>15</v>
      </c>
      <c r="G572" s="73">
        <v>1000</v>
      </c>
      <c r="H572" s="294" t="s">
        <v>118</v>
      </c>
      <c r="I572" s="404">
        <v>0.12939814814814818</v>
      </c>
      <c r="J572" s="301">
        <v>0.08</v>
      </c>
      <c r="K572" s="48">
        <f t="shared" si="16"/>
        <v>0.20939814814814817</v>
      </c>
      <c r="L572" s="16"/>
    </row>
    <row r="573" spans="1:82" x14ac:dyDescent="0.2">
      <c r="A573" s="345" t="s">
        <v>90</v>
      </c>
      <c r="B573" s="587">
        <v>328</v>
      </c>
      <c r="C573" s="370" t="s">
        <v>13</v>
      </c>
      <c r="D573" s="64">
        <v>1250</v>
      </c>
      <c r="E573" s="294" t="s">
        <v>409</v>
      </c>
      <c r="F573" s="460" t="s">
        <v>15</v>
      </c>
      <c r="G573" s="73">
        <v>1250</v>
      </c>
      <c r="H573" s="294" t="s">
        <v>130</v>
      </c>
      <c r="I573" s="404">
        <v>0.12407407407407407</v>
      </c>
      <c r="J573" s="301">
        <v>0.1</v>
      </c>
      <c r="K573" s="48">
        <f t="shared" si="16"/>
        <v>0.22407407407407409</v>
      </c>
      <c r="L573" s="16"/>
    </row>
    <row r="574" spans="1:82" x14ac:dyDescent="0.2">
      <c r="A574" s="345" t="s">
        <v>90</v>
      </c>
      <c r="B574" s="587">
        <v>329</v>
      </c>
      <c r="C574" s="370" t="s">
        <v>13</v>
      </c>
      <c r="D574" s="64">
        <v>1250</v>
      </c>
      <c r="E574" s="294" t="s">
        <v>567</v>
      </c>
      <c r="F574" s="460" t="s">
        <v>15</v>
      </c>
      <c r="G574" s="73">
        <v>1250</v>
      </c>
      <c r="H574" s="294" t="s">
        <v>127</v>
      </c>
      <c r="I574" s="404">
        <v>0.1137037037037037</v>
      </c>
      <c r="J574" s="301">
        <v>0.1</v>
      </c>
      <c r="K574" s="48">
        <f t="shared" si="16"/>
        <v>0.2137037037037037</v>
      </c>
      <c r="L574" s="16"/>
    </row>
    <row r="575" spans="1:82" x14ac:dyDescent="0.2">
      <c r="A575" s="345" t="s">
        <v>90</v>
      </c>
      <c r="B575" s="587">
        <v>3210</v>
      </c>
      <c r="C575" s="370" t="s">
        <v>13</v>
      </c>
      <c r="D575" s="64">
        <v>1000</v>
      </c>
      <c r="E575" s="294" t="s">
        <v>113</v>
      </c>
      <c r="F575" s="460" t="s">
        <v>821</v>
      </c>
      <c r="G575" s="73">
        <v>1000</v>
      </c>
      <c r="H575" s="294" t="s">
        <v>93</v>
      </c>
      <c r="I575" s="404">
        <v>2.8703703703703703E-2</v>
      </c>
      <c r="J575" s="301">
        <v>0.05</v>
      </c>
      <c r="K575" s="48">
        <f t="shared" si="16"/>
        <v>7.8703703703703706E-2</v>
      </c>
      <c r="L575" s="16"/>
    </row>
    <row r="576" spans="1:82" ht="15.75" thickBot="1" x14ac:dyDescent="0.25">
      <c r="A576" s="347" t="s">
        <v>90</v>
      </c>
      <c r="B576" s="601">
        <v>3211</v>
      </c>
      <c r="C576" s="385" t="s">
        <v>811</v>
      </c>
      <c r="D576" s="353">
        <v>1000</v>
      </c>
      <c r="E576" s="296" t="s">
        <v>568</v>
      </c>
      <c r="F576" s="461" t="s">
        <v>58</v>
      </c>
      <c r="G576" s="74">
        <v>1000</v>
      </c>
      <c r="H576" s="296" t="s">
        <v>111</v>
      </c>
      <c r="I576" s="406">
        <v>5.1620370370370372E-2</v>
      </c>
      <c r="J576" s="304">
        <v>0.04</v>
      </c>
      <c r="K576" s="48">
        <f t="shared" si="16"/>
        <v>9.162037037037038E-2</v>
      </c>
      <c r="L576" s="16"/>
    </row>
    <row r="577" spans="1:82" x14ac:dyDescent="0.2">
      <c r="A577" s="575"/>
      <c r="B577" s="597"/>
      <c r="C577" s="386"/>
      <c r="D577" s="27"/>
      <c r="E577" s="397"/>
      <c r="F577" s="455"/>
      <c r="G577" s="426"/>
      <c r="H577" s="408"/>
      <c r="I577" s="412"/>
      <c r="J577" s="234"/>
      <c r="L577" s="16"/>
    </row>
    <row r="578" spans="1:82" x14ac:dyDescent="0.25">
      <c r="A578" s="575"/>
      <c r="B578" s="597"/>
      <c r="C578" s="373"/>
      <c r="D578" s="27"/>
      <c r="E578" s="397"/>
      <c r="F578" s="458"/>
      <c r="G578" s="426"/>
      <c r="H578" s="408"/>
      <c r="I578" s="412"/>
      <c r="J578" s="234"/>
      <c r="L578" s="16"/>
    </row>
    <row r="579" spans="1:82" ht="16.5" thickBot="1" x14ac:dyDescent="0.3">
      <c r="A579" s="1719" t="s">
        <v>116</v>
      </c>
      <c r="B579" s="1719"/>
      <c r="C579" s="1719"/>
      <c r="D579" s="1719"/>
      <c r="E579" s="397"/>
      <c r="F579" s="386"/>
      <c r="G579" s="426"/>
      <c r="H579" s="408"/>
      <c r="I579" s="412"/>
      <c r="J579" s="234"/>
      <c r="L579" s="16"/>
    </row>
    <row r="580" spans="1:82" ht="15.75" thickBot="1" x14ac:dyDescent="0.25">
      <c r="A580" s="343" t="s">
        <v>90</v>
      </c>
      <c r="B580" s="602">
        <v>821</v>
      </c>
      <c r="C580" s="387" t="s">
        <v>13</v>
      </c>
      <c r="D580" s="319">
        <v>1250</v>
      </c>
      <c r="E580" s="344" t="s">
        <v>113</v>
      </c>
      <c r="F580" s="462" t="s">
        <v>821</v>
      </c>
      <c r="G580" s="319">
        <v>1250</v>
      </c>
      <c r="H580" s="305" t="s">
        <v>112</v>
      </c>
      <c r="I580" s="409">
        <v>7.5370370370370365E-2</v>
      </c>
      <c r="J580" s="299">
        <v>0.2638888888888889</v>
      </c>
      <c r="K580" s="48">
        <f>I580+J580</f>
        <v>0.33925925925925926</v>
      </c>
      <c r="L580" s="16"/>
    </row>
    <row r="581" spans="1:82" s="21" customFormat="1" x14ac:dyDescent="0.2">
      <c r="A581" s="345" t="s">
        <v>90</v>
      </c>
      <c r="B581" s="603">
        <v>822</v>
      </c>
      <c r="C581" s="388" t="s">
        <v>13</v>
      </c>
      <c r="D581" s="320">
        <v>250</v>
      </c>
      <c r="E581" s="346" t="s">
        <v>93</v>
      </c>
      <c r="F581" s="463" t="s">
        <v>821</v>
      </c>
      <c r="G581" s="320">
        <v>250</v>
      </c>
      <c r="H581" s="306" t="s">
        <v>119</v>
      </c>
      <c r="I581" s="404">
        <v>0.20925925925925928</v>
      </c>
      <c r="J581" s="65">
        <v>0.22962962962962963</v>
      </c>
      <c r="K581" s="48">
        <f t="shared" ref="K581:K584" si="17">I581+J581</f>
        <v>0.43888888888888888</v>
      </c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  <c r="AP581" s="16"/>
      <c r="AQ581" s="16"/>
      <c r="AR581" s="16"/>
      <c r="AS581" s="16"/>
      <c r="AT581" s="16"/>
      <c r="AU581" s="16"/>
      <c r="AV581" s="16"/>
      <c r="AW581" s="16"/>
      <c r="AX581" s="16"/>
      <c r="AY581" s="16"/>
      <c r="AZ581" s="16"/>
      <c r="BA581" s="16"/>
      <c r="BB581" s="16"/>
      <c r="BC581" s="16"/>
      <c r="BD581" s="16"/>
      <c r="BE581" s="16"/>
      <c r="BF581" s="16"/>
      <c r="BG581" s="16"/>
      <c r="BH581" s="16"/>
      <c r="BI581" s="16"/>
      <c r="BJ581" s="16"/>
      <c r="BK581" s="16"/>
      <c r="BL581" s="16"/>
      <c r="BM581" s="16"/>
      <c r="BN581" s="16"/>
      <c r="BO581" s="16"/>
      <c r="BP581" s="16"/>
      <c r="BQ581" s="16"/>
      <c r="BR581" s="16"/>
      <c r="BS581" s="16"/>
      <c r="BT581" s="16"/>
      <c r="BU581" s="16"/>
      <c r="BV581" s="16"/>
      <c r="BW581" s="16"/>
      <c r="BX581" s="16"/>
      <c r="BY581" s="16"/>
      <c r="BZ581" s="16"/>
      <c r="CA581" s="16"/>
      <c r="CB581" s="16"/>
      <c r="CC581" s="16"/>
      <c r="CD581" s="16"/>
    </row>
    <row r="582" spans="1:82" ht="28.5" x14ac:dyDescent="0.2">
      <c r="A582" s="345" t="s">
        <v>90</v>
      </c>
      <c r="B582" s="603">
        <v>823</v>
      </c>
      <c r="C582" s="388" t="s">
        <v>817</v>
      </c>
      <c r="D582" s="320">
        <v>1250</v>
      </c>
      <c r="E582" s="346"/>
      <c r="F582" s="463" t="s">
        <v>822</v>
      </c>
      <c r="G582" s="320">
        <v>1250</v>
      </c>
      <c r="H582" s="306"/>
      <c r="I582" s="404">
        <v>0</v>
      </c>
      <c r="J582" s="65">
        <v>0</v>
      </c>
      <c r="K582" s="48">
        <f t="shared" si="17"/>
        <v>0</v>
      </c>
      <c r="L582" s="16"/>
    </row>
    <row r="583" spans="1:82" ht="15.75" thickBot="1" x14ac:dyDescent="0.25">
      <c r="A583" s="345" t="s">
        <v>90</v>
      </c>
      <c r="B583" s="603">
        <v>824</v>
      </c>
      <c r="C583" s="388" t="s">
        <v>13</v>
      </c>
      <c r="D583" s="320">
        <v>1000</v>
      </c>
      <c r="E583" s="346" t="s">
        <v>560</v>
      </c>
      <c r="F583" s="463" t="s">
        <v>821</v>
      </c>
      <c r="G583" s="320">
        <v>1000</v>
      </c>
      <c r="H583" s="306" t="s">
        <v>141</v>
      </c>
      <c r="I583" s="404">
        <v>4.3750000000000004E-2</v>
      </c>
      <c r="J583" s="65">
        <v>5.8333333333333341E-2</v>
      </c>
      <c r="K583" s="48">
        <f t="shared" si="17"/>
        <v>0.10208333333333335</v>
      </c>
      <c r="L583" s="16"/>
    </row>
    <row r="584" spans="1:82" s="21" customFormat="1" ht="29.25" thickBot="1" x14ac:dyDescent="0.25">
      <c r="A584" s="347" t="s">
        <v>90</v>
      </c>
      <c r="B584" s="604">
        <v>825</v>
      </c>
      <c r="C584" s="389" t="s">
        <v>13</v>
      </c>
      <c r="D584" s="322">
        <v>1250</v>
      </c>
      <c r="E584" s="348"/>
      <c r="F584" s="464" t="s">
        <v>823</v>
      </c>
      <c r="G584" s="349">
        <v>1250</v>
      </c>
      <c r="H584" s="350" t="s">
        <v>93</v>
      </c>
      <c r="I584" s="406">
        <v>6.7777777777777784E-2</v>
      </c>
      <c r="J584" s="303"/>
      <c r="K584" s="48">
        <f t="shared" si="17"/>
        <v>6.7777777777777784E-2</v>
      </c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  <c r="AU584" s="16"/>
      <c r="AV584" s="16"/>
      <c r="AW584" s="16"/>
      <c r="AX584" s="16"/>
      <c r="AY584" s="16"/>
      <c r="AZ584" s="16"/>
      <c r="BA584" s="16"/>
      <c r="BB584" s="16"/>
      <c r="BC584" s="16"/>
      <c r="BD584" s="16"/>
      <c r="BE584" s="16"/>
      <c r="BF584" s="16"/>
      <c r="BG584" s="16"/>
      <c r="BH584" s="16"/>
      <c r="BI584" s="16"/>
      <c r="BJ584" s="16"/>
      <c r="BK584" s="16"/>
      <c r="BL584" s="16"/>
      <c r="BM584" s="16"/>
      <c r="BN584" s="16"/>
      <c r="BO584" s="16"/>
      <c r="BP584" s="16"/>
      <c r="BQ584" s="16"/>
      <c r="BR584" s="16"/>
      <c r="BS584" s="16"/>
      <c r="BT584" s="16"/>
      <c r="BU584" s="16"/>
      <c r="BV584" s="16"/>
      <c r="BW584" s="16"/>
      <c r="BX584" s="16"/>
      <c r="BY584" s="16"/>
      <c r="BZ584" s="16"/>
      <c r="CA584" s="16"/>
      <c r="CB584" s="16"/>
      <c r="CC584" s="16"/>
      <c r="CD584" s="16"/>
    </row>
    <row r="585" spans="1:82" x14ac:dyDescent="0.2">
      <c r="F585" s="458"/>
      <c r="L585" s="16"/>
    </row>
    <row r="586" spans="1:82" x14ac:dyDescent="0.25">
      <c r="C586" s="373"/>
      <c r="L586" s="16"/>
    </row>
    <row r="587" spans="1:82" ht="15.75" customHeight="1" thickBot="1" x14ac:dyDescent="0.3">
      <c r="A587" s="1720" t="s">
        <v>110</v>
      </c>
      <c r="B587" s="1720"/>
      <c r="C587" s="1720"/>
      <c r="L587" s="16"/>
    </row>
    <row r="588" spans="1:82" x14ac:dyDescent="0.2">
      <c r="A588" s="343" t="s">
        <v>90</v>
      </c>
      <c r="B588" s="602">
        <v>221</v>
      </c>
      <c r="C588" s="387" t="s">
        <v>13</v>
      </c>
      <c r="D588" s="288">
        <v>1250</v>
      </c>
      <c r="E588" s="344" t="s">
        <v>107</v>
      </c>
      <c r="F588" s="462" t="s">
        <v>821</v>
      </c>
      <c r="G588" s="319">
        <v>1250</v>
      </c>
      <c r="H588" s="305" t="s">
        <v>176</v>
      </c>
      <c r="I588" s="409">
        <v>9.4074074074074088E-2</v>
      </c>
      <c r="J588" s="300">
        <v>0.1212962962962963</v>
      </c>
      <c r="K588" s="48">
        <f>I588+J588</f>
        <v>0.21537037037037038</v>
      </c>
      <c r="L588" s="16"/>
    </row>
    <row r="589" spans="1:82" x14ac:dyDescent="0.2">
      <c r="A589" s="345" t="s">
        <v>90</v>
      </c>
      <c r="B589" s="603">
        <v>222</v>
      </c>
      <c r="C589" s="388" t="s">
        <v>13</v>
      </c>
      <c r="D589" s="321">
        <v>1250</v>
      </c>
      <c r="E589" s="346" t="s">
        <v>410</v>
      </c>
      <c r="F589" s="463" t="s">
        <v>821</v>
      </c>
      <c r="G589" s="320">
        <v>1250</v>
      </c>
      <c r="H589" s="306" t="s">
        <v>124</v>
      </c>
      <c r="I589" s="404">
        <v>7.9259259259259252E-2</v>
      </c>
      <c r="J589" s="301">
        <v>0.18277777777777779</v>
      </c>
      <c r="K589" s="48">
        <f t="shared" ref="K589:K600" si="18">I589+J589</f>
        <v>0.26203703703703707</v>
      </c>
      <c r="L589" s="16"/>
    </row>
    <row r="590" spans="1:82" x14ac:dyDescent="0.2">
      <c r="A590" s="345" t="s">
        <v>90</v>
      </c>
      <c r="B590" s="603">
        <v>223</v>
      </c>
      <c r="C590" s="388" t="s">
        <v>13</v>
      </c>
      <c r="D590" s="321">
        <v>1250</v>
      </c>
      <c r="E590" s="346" t="s">
        <v>560</v>
      </c>
      <c r="F590" s="463" t="s">
        <v>821</v>
      </c>
      <c r="G590" s="320">
        <v>1250</v>
      </c>
      <c r="H590" s="306" t="s">
        <v>124</v>
      </c>
      <c r="I590" s="404">
        <v>5.1388888888888887E-2</v>
      </c>
      <c r="J590" s="301">
        <v>0.10944444444444444</v>
      </c>
      <c r="K590" s="48">
        <f t="shared" si="18"/>
        <v>0.16083333333333333</v>
      </c>
      <c r="L590" s="16"/>
    </row>
    <row r="591" spans="1:82" x14ac:dyDescent="0.2">
      <c r="A591" s="345" t="s">
        <v>90</v>
      </c>
      <c r="B591" s="603">
        <v>224</v>
      </c>
      <c r="C591" s="388" t="s">
        <v>13</v>
      </c>
      <c r="D591" s="321">
        <v>1000</v>
      </c>
      <c r="E591" s="346" t="s">
        <v>86</v>
      </c>
      <c r="F591" s="463" t="s">
        <v>821</v>
      </c>
      <c r="G591" s="320">
        <v>1000</v>
      </c>
      <c r="H591" s="306" t="s">
        <v>194</v>
      </c>
      <c r="I591" s="404">
        <v>5.0462962962962966E-2</v>
      </c>
      <c r="J591" s="301">
        <v>0.11944444444444444</v>
      </c>
      <c r="K591" s="48">
        <f t="shared" si="18"/>
        <v>0.1699074074074074</v>
      </c>
      <c r="L591" s="16"/>
    </row>
    <row r="592" spans="1:82" x14ac:dyDescent="0.2">
      <c r="A592" s="345" t="s">
        <v>90</v>
      </c>
      <c r="B592" s="603">
        <v>225</v>
      </c>
      <c r="C592" s="388" t="s">
        <v>13</v>
      </c>
      <c r="D592" s="321">
        <v>1000</v>
      </c>
      <c r="E592" s="346" t="s">
        <v>141</v>
      </c>
      <c r="F592" s="463" t="s">
        <v>821</v>
      </c>
      <c r="G592" s="320">
        <v>1000</v>
      </c>
      <c r="H592" s="306" t="s">
        <v>114</v>
      </c>
      <c r="I592" s="404">
        <v>0.12662037037037038</v>
      </c>
      <c r="J592" s="301">
        <v>6.7361111111111122E-2</v>
      </c>
      <c r="K592" s="48">
        <f t="shared" si="18"/>
        <v>0.1939814814814815</v>
      </c>
      <c r="L592" s="16"/>
    </row>
    <row r="593" spans="1:82" x14ac:dyDescent="0.2">
      <c r="A593" s="345" t="s">
        <v>90</v>
      </c>
      <c r="B593" s="603">
        <v>226</v>
      </c>
      <c r="C593" s="388" t="s">
        <v>13</v>
      </c>
      <c r="D593" s="321">
        <v>1000</v>
      </c>
      <c r="E593" s="346" t="s">
        <v>130</v>
      </c>
      <c r="F593" s="463" t="s">
        <v>821</v>
      </c>
      <c r="G593" s="320">
        <v>1000</v>
      </c>
      <c r="H593" s="306" t="s">
        <v>91</v>
      </c>
      <c r="I593" s="404">
        <v>0.10462962962962964</v>
      </c>
      <c r="J593" s="301">
        <v>0.16087962962962962</v>
      </c>
      <c r="K593" s="48">
        <f t="shared" si="18"/>
        <v>0.26550925925925928</v>
      </c>
      <c r="L593" s="16"/>
    </row>
    <row r="594" spans="1:82" x14ac:dyDescent="0.2">
      <c r="A594" s="345" t="s">
        <v>90</v>
      </c>
      <c r="B594" s="603">
        <v>227</v>
      </c>
      <c r="C594" s="388" t="s">
        <v>13</v>
      </c>
      <c r="D594" s="321">
        <v>1000</v>
      </c>
      <c r="E594" s="346" t="s">
        <v>130</v>
      </c>
      <c r="F594" s="463" t="s">
        <v>821</v>
      </c>
      <c r="G594" s="320">
        <v>1000</v>
      </c>
      <c r="H594" s="306" t="s">
        <v>140</v>
      </c>
      <c r="I594" s="404">
        <v>0.13310185185185186</v>
      </c>
      <c r="J594" s="301">
        <v>0.13657407407407407</v>
      </c>
      <c r="K594" s="48">
        <f t="shared" si="18"/>
        <v>0.26967592592592593</v>
      </c>
      <c r="L594" s="16"/>
    </row>
    <row r="595" spans="1:82" s="16" customFormat="1" ht="13.9" customHeight="1" x14ac:dyDescent="0.2">
      <c r="A595" s="345" t="s">
        <v>90</v>
      </c>
      <c r="B595" s="603">
        <v>228</v>
      </c>
      <c r="C595" s="388" t="s">
        <v>13</v>
      </c>
      <c r="D595" s="321">
        <v>1250</v>
      </c>
      <c r="E595" s="346" t="s">
        <v>561</v>
      </c>
      <c r="F595" s="463" t="s">
        <v>821</v>
      </c>
      <c r="G595" s="320">
        <v>1250</v>
      </c>
      <c r="H595" s="306" t="s">
        <v>124</v>
      </c>
      <c r="I595" s="404">
        <v>0.22407407407407412</v>
      </c>
      <c r="J595" s="301">
        <v>5.4398148148148147E-2</v>
      </c>
      <c r="K595" s="48">
        <f t="shared" si="18"/>
        <v>0.27847222222222229</v>
      </c>
    </row>
    <row r="596" spans="1:82" x14ac:dyDescent="0.2">
      <c r="A596" s="345" t="s">
        <v>90</v>
      </c>
      <c r="B596" s="603">
        <v>229</v>
      </c>
      <c r="C596" s="388" t="s">
        <v>13</v>
      </c>
      <c r="D596" s="321">
        <v>1000</v>
      </c>
      <c r="E596" s="346" t="s">
        <v>113</v>
      </c>
      <c r="F596" s="463" t="s">
        <v>821</v>
      </c>
      <c r="G596" s="320">
        <v>1000</v>
      </c>
      <c r="H596" s="306" t="s">
        <v>208</v>
      </c>
      <c r="I596" s="404">
        <v>0.12893518518518518</v>
      </c>
      <c r="J596" s="301">
        <v>0.1425925925925926</v>
      </c>
      <c r="K596" s="48">
        <f t="shared" si="18"/>
        <v>0.27152777777777781</v>
      </c>
      <c r="L596" s="16"/>
    </row>
    <row r="597" spans="1:82" x14ac:dyDescent="0.2">
      <c r="A597" s="345" t="s">
        <v>90</v>
      </c>
      <c r="B597" s="603">
        <v>2210</v>
      </c>
      <c r="C597" s="388" t="s">
        <v>13</v>
      </c>
      <c r="D597" s="321">
        <v>1250</v>
      </c>
      <c r="E597" s="346" t="s">
        <v>91</v>
      </c>
      <c r="F597" s="463" t="s">
        <v>821</v>
      </c>
      <c r="G597" s="320">
        <v>1250</v>
      </c>
      <c r="H597" s="306" t="s">
        <v>212</v>
      </c>
      <c r="I597" s="404">
        <v>8.2592592592592592E-2</v>
      </c>
      <c r="J597" s="301">
        <v>6.462962962962962E-2</v>
      </c>
      <c r="K597" s="48">
        <f t="shared" si="18"/>
        <v>0.1472222222222222</v>
      </c>
      <c r="L597" s="16"/>
    </row>
    <row r="598" spans="1:82" ht="15.75" thickBot="1" x14ac:dyDescent="0.25">
      <c r="A598" s="345" t="s">
        <v>90</v>
      </c>
      <c r="B598" s="603">
        <v>2211</v>
      </c>
      <c r="C598" s="388" t="s">
        <v>13</v>
      </c>
      <c r="D598" s="321">
        <v>630</v>
      </c>
      <c r="E598" s="346" t="s">
        <v>120</v>
      </c>
      <c r="F598" s="463" t="s">
        <v>821</v>
      </c>
      <c r="G598" s="320">
        <v>630</v>
      </c>
      <c r="H598" s="306" t="s">
        <v>213</v>
      </c>
      <c r="I598" s="404">
        <v>0.15248383303938862</v>
      </c>
      <c r="J598" s="301">
        <v>0.1234567901234568</v>
      </c>
      <c r="K598" s="48">
        <f t="shared" si="18"/>
        <v>0.2759406231628454</v>
      </c>
      <c r="L598" s="16"/>
    </row>
    <row r="599" spans="1:82" s="324" customFormat="1" ht="42.75" x14ac:dyDescent="0.2">
      <c r="A599" s="577" t="s">
        <v>90</v>
      </c>
      <c r="B599" s="603">
        <v>2212</v>
      </c>
      <c r="C599" s="388" t="s">
        <v>100</v>
      </c>
      <c r="D599" s="286">
        <v>1600</v>
      </c>
      <c r="E599" s="346" t="s">
        <v>562</v>
      </c>
      <c r="F599" s="463" t="s">
        <v>99</v>
      </c>
      <c r="G599" s="346">
        <v>1600</v>
      </c>
      <c r="H599" s="421" t="s">
        <v>563</v>
      </c>
      <c r="I599" s="404">
        <v>0.16131365740740741</v>
      </c>
      <c r="J599" s="301">
        <v>0</v>
      </c>
      <c r="K599" s="48">
        <f t="shared" si="18"/>
        <v>0.16131365740740741</v>
      </c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  <c r="AF599" s="20"/>
      <c r="AG599" s="20"/>
      <c r="AH599" s="20"/>
      <c r="AI599" s="20"/>
      <c r="AJ599" s="20"/>
      <c r="AK599" s="20"/>
      <c r="AL599" s="20"/>
      <c r="AM599" s="20"/>
      <c r="AN599" s="20"/>
      <c r="AO599" s="20"/>
      <c r="AP599" s="20"/>
      <c r="AQ599" s="20"/>
      <c r="AR599" s="20"/>
      <c r="AS599" s="20"/>
      <c r="AT599" s="20"/>
      <c r="AU599" s="20"/>
      <c r="AV599" s="20"/>
      <c r="AW599" s="20"/>
      <c r="AX599" s="20"/>
      <c r="AY599" s="20"/>
      <c r="AZ599" s="20"/>
      <c r="BA599" s="20"/>
      <c r="BB599" s="20"/>
      <c r="BC599" s="20"/>
      <c r="BD599" s="20"/>
      <c r="BE599" s="20"/>
      <c r="BF599" s="20"/>
      <c r="BG599" s="20"/>
      <c r="BH599" s="20"/>
      <c r="BI599" s="20"/>
      <c r="BJ599" s="20"/>
      <c r="BK599" s="20"/>
      <c r="BL599" s="20"/>
      <c r="BM599" s="20"/>
      <c r="BN599" s="20"/>
      <c r="BO599" s="20"/>
      <c r="BP599" s="20"/>
      <c r="BQ599" s="20"/>
      <c r="BR599" s="20"/>
      <c r="BS599" s="20"/>
      <c r="BT599" s="20"/>
      <c r="BU599" s="20"/>
      <c r="BV599" s="20"/>
      <c r="BW599" s="20"/>
      <c r="BX599" s="20"/>
      <c r="BY599" s="20"/>
      <c r="BZ599" s="20"/>
      <c r="CA599" s="20"/>
      <c r="CB599" s="20"/>
      <c r="CC599" s="20"/>
      <c r="CD599" s="20"/>
    </row>
    <row r="600" spans="1:82" s="20" customFormat="1" ht="15.75" thickBot="1" x14ac:dyDescent="0.25">
      <c r="A600" s="578" t="s">
        <v>90</v>
      </c>
      <c r="B600" s="604">
        <v>2212</v>
      </c>
      <c r="C600" s="389" t="s">
        <v>181</v>
      </c>
      <c r="D600" s="323">
        <v>1600</v>
      </c>
      <c r="E600" s="348" t="s">
        <v>445</v>
      </c>
      <c r="F600" s="464" t="s">
        <v>61</v>
      </c>
      <c r="G600" s="348">
        <v>1600</v>
      </c>
      <c r="H600" s="422" t="s">
        <v>563</v>
      </c>
      <c r="I600" s="406">
        <v>2.8935185185185189E-2</v>
      </c>
      <c r="J600" s="304">
        <v>0</v>
      </c>
      <c r="K600" s="48">
        <f t="shared" si="18"/>
        <v>2.8935185185185189E-2</v>
      </c>
    </row>
    <row r="601" spans="1:82" s="20" customFormat="1" x14ac:dyDescent="0.2">
      <c r="A601" s="579"/>
      <c r="B601" s="606"/>
      <c r="C601" s="391"/>
      <c r="D601" s="30"/>
      <c r="E601" s="401"/>
      <c r="F601" s="465"/>
      <c r="G601" s="414"/>
      <c r="H601" s="414"/>
      <c r="I601" s="414"/>
      <c r="J601" s="357"/>
      <c r="K601" s="48"/>
    </row>
    <row r="602" spans="1:82" ht="15.75" x14ac:dyDescent="0.25">
      <c r="A602" s="574"/>
      <c r="B602" s="607"/>
      <c r="C602" s="373"/>
      <c r="D602" s="237"/>
      <c r="E602" s="398"/>
      <c r="F602" s="458"/>
      <c r="G602" s="425"/>
      <c r="H602" s="419"/>
      <c r="I602" s="408"/>
      <c r="J602" s="42"/>
      <c r="L602" s="16"/>
    </row>
    <row r="603" spans="1:82" ht="16.5" customHeight="1" thickBot="1" x14ac:dyDescent="0.3">
      <c r="A603" s="1719" t="s">
        <v>98</v>
      </c>
      <c r="B603" s="1719"/>
      <c r="C603" s="1719"/>
      <c r="D603" s="237"/>
      <c r="E603" s="398"/>
      <c r="F603" s="456"/>
      <c r="G603" s="425"/>
      <c r="H603" s="419"/>
      <c r="I603" s="408"/>
      <c r="J603" s="42"/>
      <c r="L603" s="16"/>
    </row>
    <row r="604" spans="1:82" x14ac:dyDescent="0.2">
      <c r="A604" s="72" t="s">
        <v>90</v>
      </c>
      <c r="B604" s="608">
        <v>121</v>
      </c>
      <c r="C604" s="383" t="s">
        <v>13</v>
      </c>
      <c r="D604" s="281">
        <v>1000</v>
      </c>
      <c r="E604" s="295" t="s">
        <v>560</v>
      </c>
      <c r="F604" s="459" t="s">
        <v>15</v>
      </c>
      <c r="G604" s="72">
        <v>1000</v>
      </c>
      <c r="H604" s="316" t="s">
        <v>204</v>
      </c>
      <c r="I604" s="409">
        <v>0.13263888888888889</v>
      </c>
      <c r="J604" s="299">
        <v>0.15578703703703703</v>
      </c>
      <c r="K604" s="48">
        <f>I604+J604</f>
        <v>0.28842592592592592</v>
      </c>
      <c r="L604" s="16"/>
    </row>
    <row r="605" spans="1:82" ht="15.75" thickBot="1" x14ac:dyDescent="0.25">
      <c r="A605" s="74" t="s">
        <v>95</v>
      </c>
      <c r="B605" s="609">
        <v>122</v>
      </c>
      <c r="C605" s="385" t="s">
        <v>13</v>
      </c>
      <c r="D605" s="284">
        <v>250</v>
      </c>
      <c r="E605" s="296" t="s">
        <v>91</v>
      </c>
      <c r="F605" s="461"/>
      <c r="G605" s="74"/>
      <c r="H605" s="318"/>
      <c r="I605" s="406">
        <v>0.15</v>
      </c>
      <c r="J605" s="303"/>
      <c r="K605" s="48">
        <f>I605+J605</f>
        <v>0.15</v>
      </c>
      <c r="L605" s="16"/>
    </row>
    <row r="606" spans="1:82" ht="14.25" x14ac:dyDescent="0.2">
      <c r="B606" s="610"/>
      <c r="F606" s="458"/>
      <c r="L606" s="16"/>
    </row>
    <row r="607" spans="1:82" x14ac:dyDescent="0.25">
      <c r="C607" s="375"/>
      <c r="D607" s="325"/>
      <c r="L607" s="16"/>
    </row>
    <row r="608" spans="1:82" ht="15.75" customHeight="1" thickBot="1" x14ac:dyDescent="0.25">
      <c r="A608" s="1718" t="s">
        <v>94</v>
      </c>
      <c r="B608" s="1718"/>
      <c r="C608" s="1718"/>
      <c r="D608" s="1718"/>
      <c r="E608" s="1718"/>
      <c r="L608" s="16"/>
    </row>
    <row r="609" spans="1:82" x14ac:dyDescent="0.2">
      <c r="A609" s="72" t="s">
        <v>90</v>
      </c>
      <c r="B609" s="596">
        <v>5201</v>
      </c>
      <c r="C609" s="432" t="s">
        <v>13</v>
      </c>
      <c r="D609" s="94">
        <v>1250</v>
      </c>
      <c r="E609" s="436" t="s">
        <v>200</v>
      </c>
      <c r="F609" s="457" t="s">
        <v>15</v>
      </c>
      <c r="G609" s="70">
        <v>1250</v>
      </c>
      <c r="H609" s="295" t="s">
        <v>564</v>
      </c>
      <c r="I609" s="409">
        <v>2.3333333333333334E-2</v>
      </c>
      <c r="J609" s="299">
        <v>5.9259259259259262E-2</v>
      </c>
      <c r="K609" s="48">
        <f>I609+J609</f>
        <v>8.2592592592592592E-2</v>
      </c>
      <c r="L609" s="16"/>
    </row>
    <row r="610" spans="1:82" ht="15.75" thickBot="1" x14ac:dyDescent="0.25">
      <c r="A610" s="73" t="s">
        <v>90</v>
      </c>
      <c r="B610" s="587">
        <v>5202</v>
      </c>
      <c r="C610" s="433" t="s">
        <v>13</v>
      </c>
      <c r="D610" s="62">
        <v>1600</v>
      </c>
      <c r="E610" s="437" t="s">
        <v>280</v>
      </c>
      <c r="F610" s="394" t="s">
        <v>15</v>
      </c>
      <c r="G610" s="71">
        <v>1600</v>
      </c>
      <c r="H610" s="294" t="s">
        <v>101</v>
      </c>
      <c r="I610" s="404">
        <v>9.4328703703703706E-2</v>
      </c>
      <c r="J610" s="65">
        <v>8.8686342592592601E-2</v>
      </c>
      <c r="K610" s="48">
        <f t="shared" ref="K610:K614" si="19">I610+J610</f>
        <v>0.18301504629629631</v>
      </c>
      <c r="L610" s="16"/>
    </row>
    <row r="611" spans="1:82" s="21" customFormat="1" ht="15.75" thickBot="1" x14ac:dyDescent="0.25">
      <c r="A611" s="73" t="s">
        <v>90</v>
      </c>
      <c r="B611" s="611">
        <v>5203</v>
      </c>
      <c r="C611" s="433" t="s">
        <v>13</v>
      </c>
      <c r="D611" s="236">
        <v>1250</v>
      </c>
      <c r="E611" s="438" t="s">
        <v>176</v>
      </c>
      <c r="F611" s="394" t="s">
        <v>15</v>
      </c>
      <c r="G611" s="440">
        <v>1250</v>
      </c>
      <c r="H611" s="442" t="s">
        <v>221</v>
      </c>
      <c r="I611" s="404">
        <v>0.13851851851851854</v>
      </c>
      <c r="J611" s="65">
        <v>3.3888888888888892E-2</v>
      </c>
      <c r="K611" s="48">
        <f t="shared" si="19"/>
        <v>0.17240740740740743</v>
      </c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  <c r="AR611" s="16"/>
      <c r="AS611" s="16"/>
      <c r="AT611" s="16"/>
      <c r="AU611" s="16"/>
      <c r="AV611" s="16"/>
      <c r="AW611" s="16"/>
      <c r="AX611" s="16"/>
      <c r="AY611" s="16"/>
      <c r="AZ611" s="16"/>
      <c r="BA611" s="16"/>
      <c r="BB611" s="16"/>
      <c r="BC611" s="16"/>
      <c r="BD611" s="16"/>
      <c r="BE611" s="16"/>
      <c r="BF611" s="16"/>
      <c r="BG611" s="16"/>
      <c r="BH611" s="16"/>
      <c r="BI611" s="16"/>
      <c r="BJ611" s="16"/>
      <c r="BK611" s="16"/>
      <c r="BL611" s="16"/>
      <c r="BM611" s="16"/>
      <c r="BN611" s="16"/>
      <c r="BO611" s="16"/>
      <c r="BP611" s="16"/>
      <c r="BQ611" s="16"/>
      <c r="BR611" s="16"/>
      <c r="BS611" s="16"/>
      <c r="BT611" s="16"/>
      <c r="BU611" s="16"/>
      <c r="BV611" s="16"/>
      <c r="BW611" s="16"/>
      <c r="BX611" s="16"/>
      <c r="BY611" s="16"/>
      <c r="BZ611" s="16"/>
      <c r="CA611" s="16"/>
      <c r="CB611" s="16"/>
      <c r="CC611" s="16"/>
      <c r="CD611" s="16"/>
    </row>
    <row r="612" spans="1:82" s="21" customFormat="1" ht="15.75" thickBot="1" x14ac:dyDescent="0.25">
      <c r="A612" s="73" t="s">
        <v>90</v>
      </c>
      <c r="B612" s="611">
        <v>5204</v>
      </c>
      <c r="C612" s="433" t="s">
        <v>13</v>
      </c>
      <c r="D612" s="236">
        <v>1000</v>
      </c>
      <c r="E612" s="438" t="s">
        <v>212</v>
      </c>
      <c r="F612" s="394" t="s">
        <v>15</v>
      </c>
      <c r="G612" s="440">
        <v>1000</v>
      </c>
      <c r="H612" s="442" t="s">
        <v>101</v>
      </c>
      <c r="I612" s="404">
        <v>6.4814814814814811E-2</v>
      </c>
      <c r="J612" s="65">
        <v>3.7268518518518513E-2</v>
      </c>
      <c r="K612" s="48">
        <f t="shared" si="19"/>
        <v>0.10208333333333333</v>
      </c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  <c r="AD612" s="16"/>
      <c r="AE612" s="16"/>
      <c r="AF612" s="16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  <c r="AR612" s="16"/>
      <c r="AS612" s="16"/>
      <c r="AT612" s="16"/>
      <c r="AU612" s="16"/>
      <c r="AV612" s="16"/>
      <c r="AW612" s="16"/>
      <c r="AX612" s="16"/>
      <c r="AY612" s="16"/>
      <c r="AZ612" s="16"/>
      <c r="BA612" s="16"/>
      <c r="BB612" s="16"/>
      <c r="BC612" s="16"/>
      <c r="BD612" s="16"/>
      <c r="BE612" s="16"/>
      <c r="BF612" s="16"/>
      <c r="BG612" s="16"/>
      <c r="BH612" s="16"/>
      <c r="BI612" s="16"/>
      <c r="BJ612" s="16"/>
      <c r="BK612" s="16"/>
      <c r="BL612" s="16"/>
      <c r="BM612" s="16"/>
      <c r="BN612" s="16"/>
      <c r="BO612" s="16"/>
      <c r="BP612" s="16"/>
      <c r="BQ612" s="16"/>
      <c r="BR612" s="16"/>
      <c r="BS612" s="16"/>
      <c r="BT612" s="16"/>
      <c r="BU612" s="16"/>
      <c r="BV612" s="16"/>
      <c r="BW612" s="16"/>
      <c r="BX612" s="16"/>
      <c r="BY612" s="16"/>
      <c r="BZ612" s="16"/>
      <c r="CA612" s="16"/>
      <c r="CB612" s="16"/>
      <c r="CC612" s="16"/>
      <c r="CD612" s="16"/>
    </row>
    <row r="613" spans="1:82" s="21" customFormat="1" ht="15.75" thickBot="1" x14ac:dyDescent="0.25">
      <c r="A613" s="73" t="s">
        <v>90</v>
      </c>
      <c r="B613" s="611">
        <v>5205</v>
      </c>
      <c r="C613" s="433" t="s">
        <v>13</v>
      </c>
      <c r="D613" s="236">
        <v>1250</v>
      </c>
      <c r="E613" s="438" t="s">
        <v>194</v>
      </c>
      <c r="F613" s="394" t="s">
        <v>15</v>
      </c>
      <c r="G613" s="440">
        <v>1250</v>
      </c>
      <c r="H613" s="442" t="s">
        <v>101</v>
      </c>
      <c r="I613" s="404">
        <v>0.11462962962962964</v>
      </c>
      <c r="J613" s="65">
        <v>7.5925925925925924E-2</v>
      </c>
      <c r="K613" s="48">
        <f t="shared" si="19"/>
        <v>0.19055555555555556</v>
      </c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  <c r="AD613" s="16"/>
      <c r="AE613" s="16"/>
      <c r="AF613" s="16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6"/>
      <c r="AV613" s="16"/>
      <c r="AW613" s="16"/>
      <c r="AX613" s="16"/>
      <c r="AY613" s="16"/>
      <c r="AZ613" s="16"/>
      <c r="BA613" s="16"/>
      <c r="BB613" s="16"/>
      <c r="BC613" s="16"/>
      <c r="BD613" s="16"/>
      <c r="BE613" s="16"/>
      <c r="BF613" s="16"/>
      <c r="BG613" s="16"/>
      <c r="BH613" s="16"/>
      <c r="BI613" s="16"/>
      <c r="BJ613" s="16"/>
      <c r="BK613" s="16"/>
      <c r="BL613" s="16"/>
      <c r="BM613" s="16"/>
      <c r="BN613" s="16"/>
      <c r="BO613" s="16"/>
      <c r="BP613" s="16"/>
      <c r="BQ613" s="16"/>
      <c r="BR613" s="16"/>
      <c r="BS613" s="16"/>
      <c r="BT613" s="16"/>
      <c r="BU613" s="16"/>
      <c r="BV613" s="16"/>
      <c r="BW613" s="16"/>
      <c r="BX613" s="16"/>
      <c r="BY613" s="16"/>
      <c r="BZ613" s="16"/>
      <c r="CA613" s="16"/>
      <c r="CB613" s="16"/>
      <c r="CC613" s="16"/>
      <c r="CD613" s="16"/>
    </row>
    <row r="614" spans="1:82" s="21" customFormat="1" ht="15.75" thickBot="1" x14ac:dyDescent="0.25">
      <c r="A614" s="276" t="s">
        <v>90</v>
      </c>
      <c r="B614" s="612">
        <v>5206</v>
      </c>
      <c r="C614" s="434" t="s">
        <v>13</v>
      </c>
      <c r="D614" s="435">
        <v>1250</v>
      </c>
      <c r="E614" s="439" t="s">
        <v>194</v>
      </c>
      <c r="F614" s="466" t="s">
        <v>15</v>
      </c>
      <c r="G614" s="441">
        <v>1250</v>
      </c>
      <c r="H614" s="443" t="s">
        <v>213</v>
      </c>
      <c r="I614" s="430">
        <v>3.3888888888888892E-2</v>
      </c>
      <c r="J614" s="431">
        <v>1.1851851851851851E-2</v>
      </c>
      <c r="K614" s="48">
        <f t="shared" si="19"/>
        <v>4.5740740740740742E-2</v>
      </c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  <c r="AW614" s="16"/>
      <c r="AX614" s="16"/>
      <c r="AY614" s="16"/>
      <c r="AZ614" s="16"/>
      <c r="BA614" s="16"/>
      <c r="BB614" s="16"/>
      <c r="BC614" s="16"/>
      <c r="BD614" s="16"/>
      <c r="BE614" s="16"/>
      <c r="BF614" s="16"/>
      <c r="BG614" s="16"/>
      <c r="BH614" s="16"/>
      <c r="BI614" s="16"/>
      <c r="BJ614" s="16"/>
      <c r="BK614" s="16"/>
      <c r="BL614" s="16"/>
      <c r="BM614" s="16"/>
      <c r="BN614" s="16"/>
      <c r="BO614" s="16"/>
      <c r="BP614" s="16"/>
      <c r="BQ614" s="16"/>
      <c r="BR614" s="16"/>
      <c r="BS614" s="16"/>
      <c r="BT614" s="16"/>
      <c r="BU614" s="16"/>
      <c r="BV614" s="16"/>
      <c r="BW614" s="16"/>
      <c r="BX614" s="16"/>
      <c r="BY614" s="16"/>
      <c r="BZ614" s="16"/>
      <c r="CA614" s="16"/>
      <c r="CB614" s="16"/>
      <c r="CC614" s="16"/>
      <c r="CD614" s="16"/>
    </row>
    <row r="615" spans="1:82" x14ac:dyDescent="0.2">
      <c r="L615" s="16"/>
    </row>
    <row r="616" spans="1:82" x14ac:dyDescent="0.2">
      <c r="L616" s="16"/>
    </row>
    <row r="617" spans="1:82" x14ac:dyDescent="0.2">
      <c r="L617" s="16"/>
    </row>
    <row r="618" spans="1:82" x14ac:dyDescent="0.2">
      <c r="L618" s="16"/>
    </row>
    <row r="619" spans="1:82" x14ac:dyDescent="0.2">
      <c r="L619" s="16"/>
    </row>
    <row r="620" spans="1:82" x14ac:dyDescent="0.2">
      <c r="L620" s="16"/>
    </row>
    <row r="621" spans="1:82" x14ac:dyDescent="0.2">
      <c r="L621" s="16"/>
    </row>
  </sheetData>
  <autoFilter ref="A2:J2"/>
  <mergeCells count="11">
    <mergeCell ref="C1:E1"/>
    <mergeCell ref="F1:H1"/>
    <mergeCell ref="I1:J1"/>
    <mergeCell ref="A1:A2"/>
    <mergeCell ref="A552:C552"/>
    <mergeCell ref="A533:D533"/>
    <mergeCell ref="A608:E608"/>
    <mergeCell ref="A565:C565"/>
    <mergeCell ref="A579:D579"/>
    <mergeCell ref="A587:C587"/>
    <mergeCell ref="A603:C60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584"/>
  <sheetViews>
    <sheetView tabSelected="1" topLeftCell="F46" zoomScaleNormal="100" zoomScaleSheetLayoutView="75" workbookViewId="0">
      <selection activeCell="I24" sqref="I24"/>
    </sheetView>
  </sheetViews>
  <sheetFormatPr defaultRowHeight="12.75" x14ac:dyDescent="0.2"/>
  <cols>
    <col min="1" max="1" width="12.5703125" style="1170" hidden="1" customWidth="1"/>
    <col min="2" max="2" width="11" style="705" hidden="1" customWidth="1"/>
    <col min="3" max="3" width="0" style="1171" hidden="1" customWidth="1"/>
    <col min="4" max="4" width="11.5703125" style="1172" hidden="1" customWidth="1"/>
    <col min="5" max="5" width="11.140625" style="1172" hidden="1" customWidth="1"/>
    <col min="6" max="6" width="5.5703125" style="620" customWidth="1"/>
    <col min="7" max="7" width="7.28515625" style="705" hidden="1" customWidth="1"/>
    <col min="8" max="8" width="8.7109375" style="620" customWidth="1"/>
    <col min="9" max="9" width="20.140625" style="620" customWidth="1"/>
    <col min="10" max="10" width="9.28515625" style="620" customWidth="1"/>
    <col min="11" max="13" width="9.28515625" style="705" hidden="1" customWidth="1"/>
    <col min="14" max="14" width="9.140625" style="620"/>
    <col min="15" max="15" width="10.5703125" style="1173" hidden="1" customWidth="1"/>
    <col min="16" max="16" width="11.85546875" style="1174" hidden="1" customWidth="1"/>
    <col min="17" max="17" width="10.140625" style="1175" hidden="1" customWidth="1"/>
    <col min="18" max="18" width="16.7109375" style="620" customWidth="1"/>
    <col min="19" max="19" width="9.28515625" style="620" customWidth="1"/>
    <col min="20" max="20" width="7.85546875" style="705" hidden="1" customWidth="1"/>
    <col min="21" max="21" width="8" style="705" hidden="1" customWidth="1"/>
    <col min="22" max="22" width="7.85546875" style="705" hidden="1" customWidth="1"/>
    <col min="23" max="23" width="9.7109375" style="620" customWidth="1"/>
    <col min="24" max="24" width="9.28515625" style="705" hidden="1" customWidth="1"/>
    <col min="25" max="25" width="11.85546875" style="916" bestFit="1" customWidth="1"/>
    <col min="26" max="26" width="11.85546875" style="620" bestFit="1" customWidth="1"/>
    <col min="27" max="27" width="10.140625" style="1175" hidden="1" customWidth="1"/>
    <col min="28" max="28" width="9.140625" style="916" customWidth="1"/>
    <col min="29" max="29" width="9.140625" style="628"/>
    <col min="30" max="30" width="16.140625" style="629" customWidth="1"/>
    <col min="31" max="16384" width="9.140625" style="629"/>
  </cols>
  <sheetData>
    <row r="1" spans="1:29" ht="24" customHeight="1" thickBot="1" x14ac:dyDescent="0.25">
      <c r="A1" s="910" t="s">
        <v>985</v>
      </c>
      <c r="B1" s="911" t="s">
        <v>984</v>
      </c>
      <c r="C1" s="912" t="s">
        <v>983</v>
      </c>
      <c r="D1" s="1740" t="s">
        <v>1</v>
      </c>
      <c r="E1" s="1741"/>
      <c r="F1" s="748" t="s">
        <v>2</v>
      </c>
      <c r="G1" s="913" t="s">
        <v>982</v>
      </c>
      <c r="H1" s="613" t="s">
        <v>3</v>
      </c>
      <c r="I1" s="1742" t="s">
        <v>4</v>
      </c>
      <c r="J1" s="1743"/>
      <c r="K1" s="1743"/>
      <c r="L1" s="1743"/>
      <c r="M1" s="1743"/>
      <c r="N1" s="1744"/>
      <c r="O1" s="1743"/>
      <c r="P1" s="1743"/>
      <c r="Q1" s="1745"/>
      <c r="R1" s="1750" t="s">
        <v>5</v>
      </c>
      <c r="S1" s="1751"/>
      <c r="T1" s="1751"/>
      <c r="U1" s="1751"/>
      <c r="V1" s="1751"/>
      <c r="W1" s="1751"/>
      <c r="X1" s="914"/>
      <c r="Y1" s="1750" t="s">
        <v>1</v>
      </c>
      <c r="Z1" s="1752"/>
      <c r="AA1" s="915"/>
    </row>
    <row r="2" spans="1:29" ht="13.5" thickBot="1" x14ac:dyDescent="0.25">
      <c r="A2" s="917"/>
      <c r="B2" s="918"/>
      <c r="C2" s="919"/>
      <c r="D2" s="920" t="s">
        <v>6</v>
      </c>
      <c r="E2" s="920" t="s">
        <v>7</v>
      </c>
      <c r="F2" s="767"/>
      <c r="G2" s="921"/>
      <c r="H2" s="614" t="s">
        <v>8</v>
      </c>
      <c r="I2" s="626" t="s">
        <v>9</v>
      </c>
      <c r="J2" s="922" t="s">
        <v>10</v>
      </c>
      <c r="K2" s="923" t="s">
        <v>981</v>
      </c>
      <c r="L2" s="924" t="s">
        <v>980</v>
      </c>
      <c r="M2" s="925" t="s">
        <v>979</v>
      </c>
      <c r="N2" s="679" t="s">
        <v>11</v>
      </c>
      <c r="O2" s="926" t="s">
        <v>978</v>
      </c>
      <c r="P2" s="927" t="s">
        <v>977</v>
      </c>
      <c r="Q2" s="928" t="s">
        <v>976</v>
      </c>
      <c r="R2" s="929" t="s">
        <v>9</v>
      </c>
      <c r="S2" s="930" t="s">
        <v>10</v>
      </c>
      <c r="T2" s="931" t="s">
        <v>981</v>
      </c>
      <c r="U2" s="924" t="s">
        <v>980</v>
      </c>
      <c r="V2" s="932" t="s">
        <v>979</v>
      </c>
      <c r="W2" s="933" t="s">
        <v>11</v>
      </c>
      <c r="X2" s="934" t="s">
        <v>978</v>
      </c>
      <c r="Y2" s="935" t="s">
        <v>977</v>
      </c>
      <c r="Z2" s="935" t="s">
        <v>977</v>
      </c>
      <c r="AA2" s="936" t="s">
        <v>976</v>
      </c>
    </row>
    <row r="3" spans="1:29" s="630" customFormat="1" ht="13.5" thickBot="1" x14ac:dyDescent="0.25">
      <c r="A3" s="937">
        <v>44361</v>
      </c>
      <c r="B3" s="686">
        <v>0.8222222222222223</v>
      </c>
      <c r="C3" s="938">
        <v>26</v>
      </c>
      <c r="D3" s="939">
        <f t="shared" ref="D3:D34" si="0">(MAX(K3:M3))/J3/1.44</f>
        <v>6.5972222222222224E-2</v>
      </c>
      <c r="E3" s="940">
        <f>(MAX(T3:V3))/S3/1.44</f>
        <v>7.2916666666666671E-2</v>
      </c>
      <c r="F3" s="626" t="s">
        <v>90</v>
      </c>
      <c r="G3" s="868" t="s">
        <v>852</v>
      </c>
      <c r="H3" s="618">
        <v>1</v>
      </c>
      <c r="I3" s="626" t="s">
        <v>13</v>
      </c>
      <c r="J3" s="941">
        <v>400</v>
      </c>
      <c r="K3" s="666">
        <v>35</v>
      </c>
      <c r="L3" s="666">
        <v>32</v>
      </c>
      <c r="M3" s="795">
        <v>38</v>
      </c>
      <c r="N3" s="679" t="s">
        <v>333</v>
      </c>
      <c r="O3" s="776">
        <f t="shared" ref="O3:O13" si="1">(K3+L3+M3)/3</f>
        <v>35</v>
      </c>
      <c r="P3" s="689">
        <f t="shared" ref="P3:P36" si="2">1.73*0.38*O3/J3</f>
        <v>5.7522500000000004E-2</v>
      </c>
      <c r="Q3" s="672" t="s">
        <v>892</v>
      </c>
      <c r="R3" s="896" t="s">
        <v>15</v>
      </c>
      <c r="S3" s="626">
        <v>400</v>
      </c>
      <c r="T3" s="776">
        <v>39</v>
      </c>
      <c r="U3" s="666">
        <v>42</v>
      </c>
      <c r="V3" s="666">
        <v>41</v>
      </c>
      <c r="W3" s="670" t="s">
        <v>174</v>
      </c>
      <c r="X3" s="795">
        <f>(T3+U3+V3)/3</f>
        <v>40.666666666666664</v>
      </c>
      <c r="Y3" s="942">
        <f>1.73*0.38*O3/J3</f>
        <v>5.7522500000000004E-2</v>
      </c>
      <c r="Z3" s="942">
        <f>1.73*0.38*X3/S3</f>
        <v>6.6835666666666654E-2</v>
      </c>
      <c r="AA3" s="846" t="s">
        <v>892</v>
      </c>
      <c r="AB3" s="943">
        <f>P3+Z3</f>
        <v>0.12435816666666666</v>
      </c>
    </row>
    <row r="4" spans="1:29" s="630" customFormat="1" ht="13.5" thickBot="1" x14ac:dyDescent="0.25">
      <c r="A4" s="944">
        <v>44361</v>
      </c>
      <c r="B4" s="945">
        <v>0.8305555555555556</v>
      </c>
      <c r="C4" s="946">
        <v>26</v>
      </c>
      <c r="D4" s="947">
        <f t="shared" si="0"/>
        <v>0.32118055555555558</v>
      </c>
      <c r="E4" s="948"/>
      <c r="F4" s="763" t="s">
        <v>90</v>
      </c>
      <c r="G4" s="869" t="s">
        <v>852</v>
      </c>
      <c r="H4" s="876">
        <v>2</v>
      </c>
      <c r="I4" s="763" t="s">
        <v>293</v>
      </c>
      <c r="J4" s="739">
        <v>400</v>
      </c>
      <c r="K4" s="674">
        <v>153</v>
      </c>
      <c r="L4" s="674">
        <v>185</v>
      </c>
      <c r="M4" s="796">
        <v>134</v>
      </c>
      <c r="N4" s="817" t="s">
        <v>34</v>
      </c>
      <c r="O4" s="777">
        <f t="shared" si="1"/>
        <v>157.33333333333334</v>
      </c>
      <c r="P4" s="689">
        <f t="shared" si="2"/>
        <v>0.25857733333333338</v>
      </c>
      <c r="Q4" s="676" t="s">
        <v>892</v>
      </c>
      <c r="R4" s="897"/>
      <c r="S4" s="817"/>
      <c r="T4" s="777"/>
      <c r="U4" s="674"/>
      <c r="V4" s="674"/>
      <c r="W4" s="675"/>
      <c r="X4" s="949"/>
      <c r="Y4" s="942">
        <f t="shared" ref="Y4:Y67" si="3">1.73*0.38*O4/J4</f>
        <v>0.25857733333333338</v>
      </c>
      <c r="Z4" s="942"/>
      <c r="AA4" s="847"/>
      <c r="AB4" s="943">
        <f t="shared" ref="AB4:AB5" si="4">P4+Z4</f>
        <v>0.25857733333333338</v>
      </c>
    </row>
    <row r="5" spans="1:29" s="631" customFormat="1" ht="26.25" thickBot="1" x14ac:dyDescent="0.25">
      <c r="A5" s="950">
        <v>44365</v>
      </c>
      <c r="B5" s="951"/>
      <c r="C5" s="952"/>
      <c r="D5" s="953">
        <f t="shared" si="0"/>
        <v>0</v>
      </c>
      <c r="E5" s="954"/>
      <c r="F5" s="955" t="s">
        <v>90</v>
      </c>
      <c r="G5" s="956" t="s">
        <v>852</v>
      </c>
      <c r="H5" s="877">
        <v>3</v>
      </c>
      <c r="I5" s="955" t="s">
        <v>988</v>
      </c>
      <c r="J5" s="957">
        <v>630</v>
      </c>
      <c r="K5" s="958"/>
      <c r="L5" s="958"/>
      <c r="M5" s="959"/>
      <c r="N5" s="960"/>
      <c r="O5" s="961">
        <f t="shared" si="1"/>
        <v>0</v>
      </c>
      <c r="P5" s="962">
        <f t="shared" si="2"/>
        <v>0</v>
      </c>
      <c r="Q5" s="963" t="s">
        <v>888</v>
      </c>
      <c r="R5" s="964"/>
      <c r="S5" s="960"/>
      <c r="T5" s="961"/>
      <c r="U5" s="958"/>
      <c r="V5" s="958"/>
      <c r="W5" s="965"/>
      <c r="X5" s="966"/>
      <c r="Y5" s="942">
        <f t="shared" si="3"/>
        <v>0</v>
      </c>
      <c r="Z5" s="1575"/>
      <c r="AA5" s="967"/>
      <c r="AB5" s="943">
        <f t="shared" si="4"/>
        <v>0</v>
      </c>
    </row>
    <row r="6" spans="1:29" s="630" customFormat="1" ht="13.5" thickBot="1" x14ac:dyDescent="0.25">
      <c r="A6" s="944">
        <v>44353</v>
      </c>
      <c r="B6" s="945">
        <v>0.75763888888888886</v>
      </c>
      <c r="C6" s="946">
        <v>16</v>
      </c>
      <c r="D6" s="968">
        <f t="shared" si="0"/>
        <v>0.16975308641975309</v>
      </c>
      <c r="E6" s="969">
        <f t="shared" ref="E6:E14" si="5">(MAX(T6:V6))/S6/1.44</f>
        <v>0.14770723104056438</v>
      </c>
      <c r="F6" s="765" t="s">
        <v>90</v>
      </c>
      <c r="G6" s="871" t="s">
        <v>852</v>
      </c>
      <c r="H6" s="878">
        <v>4</v>
      </c>
      <c r="I6" s="765" t="s">
        <v>13</v>
      </c>
      <c r="J6" s="741">
        <v>630</v>
      </c>
      <c r="K6" s="681">
        <v>131</v>
      </c>
      <c r="L6" s="681">
        <v>137</v>
      </c>
      <c r="M6" s="798">
        <v>154</v>
      </c>
      <c r="N6" s="818" t="s">
        <v>161</v>
      </c>
      <c r="O6" s="779">
        <f t="shared" si="1"/>
        <v>140.66666666666666</v>
      </c>
      <c r="P6" s="689">
        <f t="shared" si="2"/>
        <v>0.14678455026455026</v>
      </c>
      <c r="Q6" s="970" t="s">
        <v>891</v>
      </c>
      <c r="R6" s="898" t="s">
        <v>15</v>
      </c>
      <c r="S6" s="765">
        <v>630</v>
      </c>
      <c r="T6" s="779">
        <v>113</v>
      </c>
      <c r="U6" s="681">
        <v>89</v>
      </c>
      <c r="V6" s="681">
        <v>134</v>
      </c>
      <c r="W6" s="682" t="s">
        <v>45</v>
      </c>
      <c r="X6" s="798">
        <f t="shared" ref="X6:X14" si="6">(T6+U6+V6)/3</f>
        <v>112</v>
      </c>
      <c r="Y6" s="942">
        <f t="shared" si="3"/>
        <v>0.14678455026455026</v>
      </c>
      <c r="Z6" s="942">
        <f t="shared" ref="Z6:Z14" si="7">1.73*0.38*X6/S6</f>
        <v>0.11687111111111111</v>
      </c>
      <c r="AA6" s="971"/>
      <c r="AB6" s="943">
        <f t="shared" ref="AB6:AB19" si="8">P6+Z6</f>
        <v>0.26365566137566138</v>
      </c>
    </row>
    <row r="7" spans="1:29" s="630" customFormat="1" ht="13.5" thickBot="1" x14ac:dyDescent="0.25">
      <c r="A7" s="944">
        <v>44353</v>
      </c>
      <c r="B7" s="945">
        <v>0.85763888888888884</v>
      </c>
      <c r="C7" s="946">
        <v>16</v>
      </c>
      <c r="D7" s="972">
        <f t="shared" si="0"/>
        <v>0.51215277777777779</v>
      </c>
      <c r="E7" s="973">
        <f t="shared" si="5"/>
        <v>0.22135416666666666</v>
      </c>
      <c r="F7" s="764" t="s">
        <v>231</v>
      </c>
      <c r="G7" s="870" t="s">
        <v>852</v>
      </c>
      <c r="H7" s="879">
        <v>5</v>
      </c>
      <c r="I7" s="764" t="s">
        <v>13</v>
      </c>
      <c r="J7" s="740">
        <v>160</v>
      </c>
      <c r="K7" s="677">
        <v>118</v>
      </c>
      <c r="L7" s="677">
        <v>99</v>
      </c>
      <c r="M7" s="797">
        <v>77</v>
      </c>
      <c r="N7" s="815" t="s">
        <v>326</v>
      </c>
      <c r="O7" s="778">
        <f t="shared" si="1"/>
        <v>98</v>
      </c>
      <c r="P7" s="974">
        <f t="shared" si="2"/>
        <v>0.4026575</v>
      </c>
      <c r="Q7" s="719" t="s">
        <v>892</v>
      </c>
      <c r="R7" s="894" t="s">
        <v>15</v>
      </c>
      <c r="S7" s="764">
        <v>160</v>
      </c>
      <c r="T7" s="778">
        <v>32</v>
      </c>
      <c r="U7" s="677">
        <v>51</v>
      </c>
      <c r="V7" s="677">
        <v>38</v>
      </c>
      <c r="W7" s="650" t="s">
        <v>266</v>
      </c>
      <c r="X7" s="797">
        <f t="shared" si="6"/>
        <v>40.333333333333336</v>
      </c>
      <c r="Y7" s="942">
        <f t="shared" si="3"/>
        <v>0.4026575</v>
      </c>
      <c r="Z7" s="1574">
        <f t="shared" si="7"/>
        <v>0.16571958333333334</v>
      </c>
      <c r="AA7" s="856" t="s">
        <v>892</v>
      </c>
      <c r="AB7" s="943">
        <f t="shared" si="8"/>
        <v>0.56837708333333337</v>
      </c>
      <c r="AC7" s="629"/>
    </row>
    <row r="8" spans="1:29" s="630" customFormat="1" ht="13.5" thickBot="1" x14ac:dyDescent="0.25">
      <c r="A8" s="944">
        <v>44353</v>
      </c>
      <c r="B8" s="945">
        <v>0.84583333333333333</v>
      </c>
      <c r="C8" s="946">
        <v>16</v>
      </c>
      <c r="D8" s="972">
        <f t="shared" si="0"/>
        <v>0.28055555555555556</v>
      </c>
      <c r="E8" s="973">
        <f t="shared" si="5"/>
        <v>0.46388888888888891</v>
      </c>
      <c r="F8" s="764" t="s">
        <v>90</v>
      </c>
      <c r="G8" s="870" t="s">
        <v>852</v>
      </c>
      <c r="H8" s="879">
        <v>6</v>
      </c>
      <c r="I8" s="764" t="s">
        <v>13</v>
      </c>
      <c r="J8" s="740">
        <v>250</v>
      </c>
      <c r="K8" s="677">
        <v>96</v>
      </c>
      <c r="L8" s="677">
        <v>101</v>
      </c>
      <c r="M8" s="797">
        <v>97</v>
      </c>
      <c r="N8" s="815" t="s">
        <v>206</v>
      </c>
      <c r="O8" s="778">
        <f t="shared" si="1"/>
        <v>98</v>
      </c>
      <c r="P8" s="974">
        <f t="shared" si="2"/>
        <v>0.25770080000000001</v>
      </c>
      <c r="Q8" s="719" t="s">
        <v>547</v>
      </c>
      <c r="R8" s="894" t="s">
        <v>15</v>
      </c>
      <c r="S8" s="764">
        <v>250</v>
      </c>
      <c r="T8" s="778">
        <v>77</v>
      </c>
      <c r="U8" s="677">
        <v>162</v>
      </c>
      <c r="V8" s="677">
        <v>167</v>
      </c>
      <c r="W8" s="650" t="s">
        <v>151</v>
      </c>
      <c r="X8" s="797">
        <f t="shared" si="6"/>
        <v>135.33333333333334</v>
      </c>
      <c r="Y8" s="942">
        <f t="shared" si="3"/>
        <v>0.25770080000000001</v>
      </c>
      <c r="Z8" s="1574">
        <f t="shared" si="7"/>
        <v>0.35587253333333335</v>
      </c>
      <c r="AA8" s="856" t="s">
        <v>890</v>
      </c>
      <c r="AB8" s="943">
        <f t="shared" si="8"/>
        <v>0.6135733333333333</v>
      </c>
    </row>
    <row r="9" spans="1:29" s="637" customFormat="1" ht="13.5" thickBot="1" x14ac:dyDescent="0.25">
      <c r="A9" s="975"/>
      <c r="B9" s="976"/>
      <c r="C9" s="699"/>
      <c r="D9" s="977">
        <f t="shared" si="0"/>
        <v>6.5972222222222224E-2</v>
      </c>
      <c r="E9" s="825">
        <f t="shared" si="5"/>
        <v>0.1857638888888889</v>
      </c>
      <c r="F9" s="624" t="s">
        <v>90</v>
      </c>
      <c r="G9" s="864" t="s">
        <v>852</v>
      </c>
      <c r="H9" s="616">
        <v>8</v>
      </c>
      <c r="I9" s="624" t="s">
        <v>13</v>
      </c>
      <c r="J9" s="659">
        <v>400</v>
      </c>
      <c r="K9" s="632">
        <v>38</v>
      </c>
      <c r="L9" s="632">
        <v>34</v>
      </c>
      <c r="M9" s="789">
        <v>29</v>
      </c>
      <c r="N9" s="813" t="s">
        <v>975</v>
      </c>
      <c r="O9" s="703">
        <f t="shared" si="1"/>
        <v>33.666666666666664</v>
      </c>
      <c r="P9" s="656">
        <f t="shared" si="2"/>
        <v>5.5331166666666667E-2</v>
      </c>
      <c r="Q9" s="635" t="s">
        <v>891</v>
      </c>
      <c r="R9" s="890" t="s">
        <v>15</v>
      </c>
      <c r="S9" s="624">
        <v>400</v>
      </c>
      <c r="T9" s="771">
        <v>107</v>
      </c>
      <c r="U9" s="632">
        <v>66</v>
      </c>
      <c r="V9" s="632">
        <v>80</v>
      </c>
      <c r="W9" s="633" t="s">
        <v>330</v>
      </c>
      <c r="X9" s="793">
        <f t="shared" si="6"/>
        <v>84.333333333333329</v>
      </c>
      <c r="Y9" s="942">
        <f t="shared" si="3"/>
        <v>5.5331166666666667E-2</v>
      </c>
      <c r="Z9" s="1169">
        <f t="shared" si="7"/>
        <v>0.13860183333333331</v>
      </c>
      <c r="AA9" s="836" t="s">
        <v>891</v>
      </c>
      <c r="AB9" s="978">
        <f t="shared" si="8"/>
        <v>0.19393299999999997</v>
      </c>
    </row>
    <row r="10" spans="1:29" s="637" customFormat="1" ht="13.5" thickBot="1" x14ac:dyDescent="0.25">
      <c r="A10" s="979"/>
      <c r="B10" s="980"/>
      <c r="C10" s="981"/>
      <c r="D10" s="947">
        <f t="shared" si="0"/>
        <v>0.22597001763668431</v>
      </c>
      <c r="E10" s="948">
        <f t="shared" si="5"/>
        <v>0.27998236331569665</v>
      </c>
      <c r="F10" s="759" t="s">
        <v>231</v>
      </c>
      <c r="G10" s="865" t="s">
        <v>852</v>
      </c>
      <c r="H10" s="880">
        <v>9</v>
      </c>
      <c r="I10" s="759" t="s">
        <v>13</v>
      </c>
      <c r="J10" s="735">
        <v>630</v>
      </c>
      <c r="K10" s="632">
        <v>131</v>
      </c>
      <c r="L10" s="632">
        <v>205</v>
      </c>
      <c r="M10" s="789">
        <v>194</v>
      </c>
      <c r="N10" s="813" t="s">
        <v>60</v>
      </c>
      <c r="O10" s="771">
        <f t="shared" si="1"/>
        <v>176.66666666666666</v>
      </c>
      <c r="P10" s="982">
        <f t="shared" si="2"/>
        <v>0.18435026455026454</v>
      </c>
      <c r="Q10" s="638" t="s">
        <v>888</v>
      </c>
      <c r="R10" s="891" t="s">
        <v>15</v>
      </c>
      <c r="S10" s="759">
        <v>630</v>
      </c>
      <c r="T10" s="771">
        <v>203</v>
      </c>
      <c r="U10" s="632">
        <v>190</v>
      </c>
      <c r="V10" s="632">
        <v>254</v>
      </c>
      <c r="W10" s="633" t="s">
        <v>464</v>
      </c>
      <c r="X10" s="789">
        <f t="shared" si="6"/>
        <v>215.66666666666666</v>
      </c>
      <c r="Y10" s="942">
        <f t="shared" si="3"/>
        <v>0.18435026455026454</v>
      </c>
      <c r="Z10" s="1214">
        <f t="shared" si="7"/>
        <v>0.22504645502645498</v>
      </c>
      <c r="AA10" s="837" t="s">
        <v>896</v>
      </c>
      <c r="AB10" s="978">
        <f t="shared" si="8"/>
        <v>0.40939671957671953</v>
      </c>
    </row>
    <row r="11" spans="1:29" s="630" customFormat="1" ht="13.5" thickBot="1" x14ac:dyDescent="0.25">
      <c r="A11" s="685">
        <v>44361</v>
      </c>
      <c r="B11" s="686">
        <v>0.80694444444444446</v>
      </c>
      <c r="C11" s="983">
        <v>26</v>
      </c>
      <c r="D11" s="977">
        <f t="shared" si="0"/>
        <v>4.4444444444444446E-2</v>
      </c>
      <c r="E11" s="825">
        <f t="shared" si="5"/>
        <v>4.9999999999999996E-2</v>
      </c>
      <c r="F11" s="626" t="s">
        <v>90</v>
      </c>
      <c r="G11" s="868" t="s">
        <v>852</v>
      </c>
      <c r="H11" s="618">
        <v>10</v>
      </c>
      <c r="I11" s="626" t="s">
        <v>13</v>
      </c>
      <c r="J11" s="625">
        <v>250</v>
      </c>
      <c r="K11" s="666">
        <v>16</v>
      </c>
      <c r="L11" s="666">
        <v>8</v>
      </c>
      <c r="M11" s="795">
        <v>12</v>
      </c>
      <c r="N11" s="679" t="s">
        <v>232</v>
      </c>
      <c r="O11" s="776">
        <f t="shared" si="1"/>
        <v>12</v>
      </c>
      <c r="P11" s="689">
        <f t="shared" si="2"/>
        <v>3.1555199999999999E-2</v>
      </c>
      <c r="Q11" s="672" t="s">
        <v>892</v>
      </c>
      <c r="R11" s="896" t="s">
        <v>15</v>
      </c>
      <c r="S11" s="626">
        <v>250</v>
      </c>
      <c r="T11" s="776">
        <v>4</v>
      </c>
      <c r="U11" s="666">
        <v>10</v>
      </c>
      <c r="V11" s="666">
        <v>18</v>
      </c>
      <c r="W11" s="670" t="s">
        <v>244</v>
      </c>
      <c r="X11" s="795">
        <f t="shared" si="6"/>
        <v>10.666666666666666</v>
      </c>
      <c r="Y11" s="942">
        <f t="shared" si="3"/>
        <v>3.1555199999999999E-2</v>
      </c>
      <c r="Z11" s="942">
        <f t="shared" si="7"/>
        <v>2.8049066666666664E-2</v>
      </c>
      <c r="AA11" s="846" t="s">
        <v>892</v>
      </c>
      <c r="AB11" s="943">
        <f t="shared" si="8"/>
        <v>5.9604266666666662E-2</v>
      </c>
    </row>
    <row r="12" spans="1:29" s="630" customFormat="1" ht="13.5" thickBot="1" x14ac:dyDescent="0.25">
      <c r="A12" s="984">
        <v>44398</v>
      </c>
      <c r="B12" s="985">
        <v>0.38541666666666669</v>
      </c>
      <c r="C12" s="986">
        <v>22</v>
      </c>
      <c r="D12" s="977">
        <f t="shared" si="0"/>
        <v>2.9166666666666671E-2</v>
      </c>
      <c r="E12" s="825">
        <f t="shared" si="5"/>
        <v>0</v>
      </c>
      <c r="F12" s="765" t="s">
        <v>129</v>
      </c>
      <c r="G12" s="871" t="s">
        <v>852</v>
      </c>
      <c r="H12" s="878">
        <v>10</v>
      </c>
      <c r="I12" s="765" t="s">
        <v>33</v>
      </c>
      <c r="J12" s="741">
        <v>1000</v>
      </c>
      <c r="K12" s="681">
        <v>42</v>
      </c>
      <c r="L12" s="681">
        <v>36</v>
      </c>
      <c r="M12" s="798">
        <v>35</v>
      </c>
      <c r="N12" s="818" t="s">
        <v>26</v>
      </c>
      <c r="O12" s="779">
        <f t="shared" si="1"/>
        <v>37.666666666666664</v>
      </c>
      <c r="P12" s="689">
        <f t="shared" si="2"/>
        <v>2.4762066666666666E-2</v>
      </c>
      <c r="Q12" s="683"/>
      <c r="R12" s="898" t="s">
        <v>993</v>
      </c>
      <c r="S12" s="765">
        <v>1000</v>
      </c>
      <c r="T12" s="779"/>
      <c r="U12" s="681"/>
      <c r="V12" s="681"/>
      <c r="W12" s="682"/>
      <c r="X12" s="798">
        <f t="shared" si="6"/>
        <v>0</v>
      </c>
      <c r="Y12" s="942">
        <f t="shared" si="3"/>
        <v>2.4762066666666666E-2</v>
      </c>
      <c r="Z12" s="942">
        <f t="shared" si="7"/>
        <v>0</v>
      </c>
      <c r="AA12" s="849"/>
      <c r="AB12" s="943">
        <f t="shared" si="8"/>
        <v>2.4762066666666666E-2</v>
      </c>
    </row>
    <row r="13" spans="1:29" s="630" customFormat="1" ht="13.5" thickBot="1" x14ac:dyDescent="0.25">
      <c r="A13" s="944">
        <v>44366</v>
      </c>
      <c r="B13" s="945">
        <v>0.76041666666666663</v>
      </c>
      <c r="C13" s="946">
        <v>27</v>
      </c>
      <c r="D13" s="968">
        <f t="shared" si="0"/>
        <v>0.15983245149911815</v>
      </c>
      <c r="E13" s="969">
        <f t="shared" si="5"/>
        <v>0.1080246913580247</v>
      </c>
      <c r="F13" s="765" t="s">
        <v>90</v>
      </c>
      <c r="G13" s="871" t="s">
        <v>852</v>
      </c>
      <c r="H13" s="878">
        <v>11</v>
      </c>
      <c r="I13" s="765" t="s">
        <v>13</v>
      </c>
      <c r="J13" s="741">
        <v>630</v>
      </c>
      <c r="K13" s="681">
        <v>92</v>
      </c>
      <c r="L13" s="681">
        <v>135</v>
      </c>
      <c r="M13" s="798">
        <v>145</v>
      </c>
      <c r="N13" s="818" t="s">
        <v>927</v>
      </c>
      <c r="O13" s="779">
        <f t="shared" si="1"/>
        <v>124</v>
      </c>
      <c r="P13" s="689">
        <f t="shared" si="2"/>
        <v>0.12939301587301588</v>
      </c>
      <c r="Q13" s="683" t="s">
        <v>892</v>
      </c>
      <c r="R13" s="898" t="s">
        <v>15</v>
      </c>
      <c r="S13" s="765">
        <v>630</v>
      </c>
      <c r="T13" s="779">
        <v>98</v>
      </c>
      <c r="U13" s="681">
        <v>91</v>
      </c>
      <c r="V13" s="681">
        <v>90</v>
      </c>
      <c r="W13" s="682" t="s">
        <v>323</v>
      </c>
      <c r="X13" s="798">
        <f t="shared" si="6"/>
        <v>93</v>
      </c>
      <c r="Y13" s="942">
        <f t="shared" si="3"/>
        <v>0.12939301587301588</v>
      </c>
      <c r="Z13" s="942">
        <f t="shared" si="7"/>
        <v>9.7044761904761898E-2</v>
      </c>
      <c r="AA13" s="849" t="s">
        <v>892</v>
      </c>
      <c r="AB13" s="943">
        <f t="shared" si="8"/>
        <v>0.22643777777777779</v>
      </c>
    </row>
    <row r="14" spans="1:29" s="630" customFormat="1" ht="13.5" thickBot="1" x14ac:dyDescent="0.25">
      <c r="A14" s="944">
        <v>44374</v>
      </c>
      <c r="B14" s="945">
        <v>0.86111111111111116</v>
      </c>
      <c r="C14" s="946">
        <v>30</v>
      </c>
      <c r="D14" s="987">
        <f t="shared" si="0"/>
        <v>0.16666666666666666</v>
      </c>
      <c r="E14" s="988">
        <f t="shared" si="5"/>
        <v>0.44097222222222227</v>
      </c>
      <c r="F14" s="768" t="s">
        <v>90</v>
      </c>
      <c r="G14" s="874" t="s">
        <v>852</v>
      </c>
      <c r="H14" s="881">
        <v>13</v>
      </c>
      <c r="I14" s="768" t="s">
        <v>13</v>
      </c>
      <c r="J14" s="746">
        <v>400</v>
      </c>
      <c r="K14" s="667">
        <v>96</v>
      </c>
      <c r="L14" s="667">
        <v>93</v>
      </c>
      <c r="M14" s="806">
        <v>81</v>
      </c>
      <c r="N14" s="754" t="s">
        <v>480</v>
      </c>
      <c r="O14" s="785">
        <f>SUM(K14,L14,M14)/3</f>
        <v>90</v>
      </c>
      <c r="P14" s="974">
        <f t="shared" si="2"/>
        <v>0.14791499999999999</v>
      </c>
      <c r="Q14" s="989" t="s">
        <v>892</v>
      </c>
      <c r="R14" s="903" t="s">
        <v>15</v>
      </c>
      <c r="S14" s="768">
        <v>400</v>
      </c>
      <c r="T14" s="785">
        <v>220</v>
      </c>
      <c r="U14" s="667">
        <v>254</v>
      </c>
      <c r="V14" s="667">
        <v>232</v>
      </c>
      <c r="W14" s="711" t="s">
        <v>206</v>
      </c>
      <c r="X14" s="806">
        <f t="shared" si="6"/>
        <v>235.33333333333334</v>
      </c>
      <c r="Y14" s="942">
        <f t="shared" si="3"/>
        <v>0.14791499999999999</v>
      </c>
      <c r="Z14" s="1574">
        <f t="shared" si="7"/>
        <v>0.38677033333333333</v>
      </c>
      <c r="AA14" s="990" t="s">
        <v>892</v>
      </c>
      <c r="AB14" s="943">
        <f t="shared" si="8"/>
        <v>0.53468533333333335</v>
      </c>
    </row>
    <row r="15" spans="1:29" s="630" customFormat="1" ht="13.5" thickBot="1" x14ac:dyDescent="0.25">
      <c r="A15" s="991">
        <v>44353</v>
      </c>
      <c r="B15" s="686">
        <v>0.80902777777777779</v>
      </c>
      <c r="C15" s="983">
        <v>16</v>
      </c>
      <c r="D15" s="977">
        <f t="shared" si="0"/>
        <v>0.17708333333333334</v>
      </c>
      <c r="E15" s="825"/>
      <c r="F15" s="626" t="s">
        <v>90</v>
      </c>
      <c r="G15" s="868" t="s">
        <v>852</v>
      </c>
      <c r="H15" s="618">
        <v>14</v>
      </c>
      <c r="I15" s="626" t="s">
        <v>13</v>
      </c>
      <c r="J15" s="625">
        <v>400</v>
      </c>
      <c r="K15" s="666">
        <v>80</v>
      </c>
      <c r="L15" s="666">
        <v>71</v>
      </c>
      <c r="M15" s="795">
        <v>102</v>
      </c>
      <c r="N15" s="679" t="s">
        <v>865</v>
      </c>
      <c r="O15" s="776">
        <f t="shared" ref="O15:O36" si="9">(K15+L15+M15)/3</f>
        <v>84.333333333333329</v>
      </c>
      <c r="P15" s="689">
        <f t="shared" si="2"/>
        <v>0.13860183333333331</v>
      </c>
      <c r="Q15" s="672" t="s">
        <v>548</v>
      </c>
      <c r="R15" s="896"/>
      <c r="S15" s="679"/>
      <c r="T15" s="776"/>
      <c r="U15" s="666"/>
      <c r="V15" s="666"/>
      <c r="W15" s="670"/>
      <c r="X15" s="795"/>
      <c r="Y15" s="942">
        <f t="shared" si="3"/>
        <v>0.13860183333333331</v>
      </c>
      <c r="Z15" s="942"/>
      <c r="AA15" s="845"/>
      <c r="AB15" s="943">
        <f t="shared" si="8"/>
        <v>0.13860183333333331</v>
      </c>
    </row>
    <row r="16" spans="1:29" s="630" customFormat="1" ht="13.5" thickBot="1" x14ac:dyDescent="0.25">
      <c r="A16" s="992">
        <v>44365</v>
      </c>
      <c r="B16" s="945">
        <v>0.76527777777777783</v>
      </c>
      <c r="C16" s="946">
        <v>24</v>
      </c>
      <c r="D16" s="972">
        <f t="shared" si="0"/>
        <v>0.30864197530864196</v>
      </c>
      <c r="E16" s="973">
        <f>(MAX(T16:V16))/S16/1.44</f>
        <v>0.56547619047619047</v>
      </c>
      <c r="F16" s="764" t="s">
        <v>90</v>
      </c>
      <c r="G16" s="870" t="s">
        <v>852</v>
      </c>
      <c r="H16" s="879">
        <v>16</v>
      </c>
      <c r="I16" s="764" t="s">
        <v>13</v>
      </c>
      <c r="J16" s="740">
        <v>630</v>
      </c>
      <c r="K16" s="677">
        <v>261</v>
      </c>
      <c r="L16" s="677">
        <v>280</v>
      </c>
      <c r="M16" s="797">
        <v>241</v>
      </c>
      <c r="N16" s="815" t="s">
        <v>211</v>
      </c>
      <c r="O16" s="778">
        <f t="shared" si="9"/>
        <v>260.66666666666669</v>
      </c>
      <c r="P16" s="974">
        <f t="shared" si="2"/>
        <v>0.2720035978835979</v>
      </c>
      <c r="Q16" s="719" t="s">
        <v>892</v>
      </c>
      <c r="R16" s="894" t="s">
        <v>15</v>
      </c>
      <c r="S16" s="764">
        <v>630</v>
      </c>
      <c r="T16" s="778">
        <v>442</v>
      </c>
      <c r="U16" s="677">
        <v>513</v>
      </c>
      <c r="V16" s="677">
        <v>392</v>
      </c>
      <c r="W16" s="650" t="s">
        <v>38</v>
      </c>
      <c r="X16" s="797">
        <f>(T16+U16+V16)/3</f>
        <v>449</v>
      </c>
      <c r="Y16" s="942">
        <f t="shared" si="3"/>
        <v>0.2720035978835979</v>
      </c>
      <c r="Z16" s="1574">
        <f>1.73*0.38*X16/S16</f>
        <v>0.4685279365079365</v>
      </c>
      <c r="AA16" s="856" t="s">
        <v>891</v>
      </c>
      <c r="AB16" s="943">
        <f t="shared" si="8"/>
        <v>0.74053153439153441</v>
      </c>
      <c r="AC16" s="639"/>
    </row>
    <row r="17" spans="1:29" s="630" customFormat="1" ht="13.5" thickBot="1" x14ac:dyDescent="0.25">
      <c r="A17" s="685">
        <v>44365</v>
      </c>
      <c r="B17" s="686">
        <v>0.74722222222222223</v>
      </c>
      <c r="C17" s="983">
        <v>24</v>
      </c>
      <c r="D17" s="977">
        <f t="shared" si="0"/>
        <v>5.7222222222222223E-2</v>
      </c>
      <c r="E17" s="825">
        <f>(MAX(T17:V17))/S17/1.44</f>
        <v>6.7777777777777784E-2</v>
      </c>
      <c r="F17" s="626" t="s">
        <v>90</v>
      </c>
      <c r="G17" s="868" t="s">
        <v>852</v>
      </c>
      <c r="H17" s="618">
        <v>17</v>
      </c>
      <c r="I17" s="626" t="s">
        <v>13</v>
      </c>
      <c r="J17" s="625">
        <v>1250</v>
      </c>
      <c r="K17" s="666">
        <v>93</v>
      </c>
      <c r="L17" s="666">
        <v>103</v>
      </c>
      <c r="M17" s="795">
        <v>102</v>
      </c>
      <c r="N17" s="679" t="s">
        <v>144</v>
      </c>
      <c r="O17" s="776">
        <f t="shared" si="9"/>
        <v>99.333333333333329</v>
      </c>
      <c r="P17" s="689">
        <f t="shared" si="2"/>
        <v>5.2241386666666667E-2</v>
      </c>
      <c r="Q17" s="672" t="s">
        <v>550</v>
      </c>
      <c r="R17" s="896" t="s">
        <v>15</v>
      </c>
      <c r="S17" s="679">
        <v>1250</v>
      </c>
      <c r="T17" s="776">
        <v>107</v>
      </c>
      <c r="U17" s="666">
        <v>108</v>
      </c>
      <c r="V17" s="666">
        <v>122</v>
      </c>
      <c r="W17" s="670" t="s">
        <v>156</v>
      </c>
      <c r="X17" s="795">
        <f>(T17+U17+V17)/3</f>
        <v>112.33333333333333</v>
      </c>
      <c r="Y17" s="942">
        <f t="shared" si="3"/>
        <v>5.2241386666666667E-2</v>
      </c>
      <c r="Z17" s="942">
        <f>1.73*0.38*X17/S17</f>
        <v>5.9078346666666663E-2</v>
      </c>
      <c r="AA17" s="845"/>
      <c r="AB17" s="943">
        <f t="shared" si="8"/>
        <v>0.11131973333333334</v>
      </c>
    </row>
    <row r="18" spans="1:29" s="630" customFormat="1" ht="13.5" thickBot="1" x14ac:dyDescent="0.25">
      <c r="A18" s="993">
        <v>44357</v>
      </c>
      <c r="B18" s="985">
        <v>0.92361111111111116</v>
      </c>
      <c r="C18" s="986">
        <v>18</v>
      </c>
      <c r="D18" s="987">
        <f t="shared" si="0"/>
        <v>0.24652777777777776</v>
      </c>
      <c r="E18" s="988">
        <f>(MAX(T18:V18))/S18/1.44</f>
        <v>0.33854166666666669</v>
      </c>
      <c r="F18" s="768" t="s">
        <v>90</v>
      </c>
      <c r="G18" s="874" t="s">
        <v>852</v>
      </c>
      <c r="H18" s="881">
        <v>18</v>
      </c>
      <c r="I18" s="768" t="s">
        <v>13</v>
      </c>
      <c r="J18" s="746">
        <v>400</v>
      </c>
      <c r="K18" s="667">
        <v>141</v>
      </c>
      <c r="L18" s="667">
        <v>88</v>
      </c>
      <c r="M18" s="806">
        <v>142</v>
      </c>
      <c r="N18" s="754" t="s">
        <v>72</v>
      </c>
      <c r="O18" s="785">
        <f t="shared" si="9"/>
        <v>123.66666666666667</v>
      </c>
      <c r="P18" s="974">
        <f t="shared" si="2"/>
        <v>0.20324616666666667</v>
      </c>
      <c r="Q18" s="989" t="s">
        <v>891</v>
      </c>
      <c r="R18" s="903" t="s">
        <v>15</v>
      </c>
      <c r="S18" s="768">
        <v>400</v>
      </c>
      <c r="T18" s="785">
        <v>139</v>
      </c>
      <c r="U18" s="667">
        <v>188</v>
      </c>
      <c r="V18" s="667">
        <v>195</v>
      </c>
      <c r="W18" s="711" t="s">
        <v>240</v>
      </c>
      <c r="X18" s="806">
        <f>(T18+U18+V18)/3</f>
        <v>174</v>
      </c>
      <c r="Y18" s="942">
        <f t="shared" si="3"/>
        <v>0.20324616666666667</v>
      </c>
      <c r="Z18" s="1574">
        <f>1.73*0.38*X18/S18</f>
        <v>0.28596899999999997</v>
      </c>
      <c r="AA18" s="990" t="s">
        <v>896</v>
      </c>
      <c r="AB18" s="943">
        <f t="shared" si="8"/>
        <v>0.48921516666666665</v>
      </c>
      <c r="AC18" s="639"/>
    </row>
    <row r="19" spans="1:29" s="630" customFormat="1" ht="13.5" thickBot="1" x14ac:dyDescent="0.25">
      <c r="A19" s="991">
        <v>44357</v>
      </c>
      <c r="B19" s="686">
        <v>0.90138888888888891</v>
      </c>
      <c r="C19" s="983">
        <v>18</v>
      </c>
      <c r="D19" s="977">
        <f t="shared" si="0"/>
        <v>0.17195767195767198</v>
      </c>
      <c r="E19" s="825">
        <f>(MAX(T19:V19))/S19/1.44</f>
        <v>0.21274250440917111</v>
      </c>
      <c r="F19" s="626" t="s">
        <v>90</v>
      </c>
      <c r="G19" s="868" t="s">
        <v>852</v>
      </c>
      <c r="H19" s="618">
        <v>19</v>
      </c>
      <c r="I19" s="626" t="s">
        <v>13</v>
      </c>
      <c r="J19" s="625">
        <v>630</v>
      </c>
      <c r="K19" s="666">
        <v>75</v>
      </c>
      <c r="L19" s="666">
        <v>156</v>
      </c>
      <c r="M19" s="795">
        <v>150</v>
      </c>
      <c r="N19" s="679" t="s">
        <v>31</v>
      </c>
      <c r="O19" s="776">
        <f t="shared" si="9"/>
        <v>127</v>
      </c>
      <c r="P19" s="689">
        <f t="shared" si="2"/>
        <v>0.13252349206349207</v>
      </c>
      <c r="Q19" s="671" t="s">
        <v>888</v>
      </c>
      <c r="R19" s="896" t="s">
        <v>15</v>
      </c>
      <c r="S19" s="626">
        <v>630</v>
      </c>
      <c r="T19" s="776">
        <v>190</v>
      </c>
      <c r="U19" s="666">
        <v>153</v>
      </c>
      <c r="V19" s="666">
        <v>193</v>
      </c>
      <c r="W19" s="670" t="s">
        <v>29</v>
      </c>
      <c r="X19" s="795">
        <f>(T19+U19+V19)/3</f>
        <v>178.66666666666666</v>
      </c>
      <c r="Y19" s="942">
        <f t="shared" si="3"/>
        <v>0.13252349206349207</v>
      </c>
      <c r="Z19" s="942">
        <f>1.73*0.38*X19/S19</f>
        <v>0.18643724867724865</v>
      </c>
      <c r="AA19" s="845" t="s">
        <v>888</v>
      </c>
      <c r="AB19" s="943">
        <f t="shared" si="8"/>
        <v>0.31896074074074071</v>
      </c>
    </row>
    <row r="20" spans="1:29" s="630" customFormat="1" ht="13.5" thickBot="1" x14ac:dyDescent="0.25">
      <c r="A20" s="944">
        <v>44365</v>
      </c>
      <c r="B20" s="945">
        <v>0.8305555555555556</v>
      </c>
      <c r="C20" s="994">
        <v>24</v>
      </c>
      <c r="D20" s="987">
        <f t="shared" si="0"/>
        <v>0.2951388888888889</v>
      </c>
      <c r="E20" s="988"/>
      <c r="F20" s="768" t="s">
        <v>90</v>
      </c>
      <c r="G20" s="874" t="s">
        <v>852</v>
      </c>
      <c r="H20" s="881">
        <v>20</v>
      </c>
      <c r="I20" s="768" t="s">
        <v>13</v>
      </c>
      <c r="J20" s="746">
        <v>400</v>
      </c>
      <c r="K20" s="667">
        <v>170</v>
      </c>
      <c r="L20" s="667">
        <v>140</v>
      </c>
      <c r="M20" s="806">
        <v>125</v>
      </c>
      <c r="N20" s="754" t="s">
        <v>21</v>
      </c>
      <c r="O20" s="785">
        <f t="shared" si="9"/>
        <v>145</v>
      </c>
      <c r="P20" s="974">
        <f t="shared" si="2"/>
        <v>0.23830749999999998</v>
      </c>
      <c r="Q20" s="989" t="s">
        <v>890</v>
      </c>
      <c r="R20" s="903"/>
      <c r="S20" s="754"/>
      <c r="T20" s="785"/>
      <c r="U20" s="667"/>
      <c r="V20" s="667"/>
      <c r="W20" s="711"/>
      <c r="X20" s="806"/>
      <c r="Y20" s="942">
        <f t="shared" si="3"/>
        <v>0.23830749999999998</v>
      </c>
      <c r="Z20" s="1574"/>
      <c r="AA20" s="853"/>
      <c r="AB20" s="943">
        <f t="shared" ref="AB20:AB23" si="10">P20+Z20</f>
        <v>0.23830749999999998</v>
      </c>
    </row>
    <row r="21" spans="1:29" s="630" customFormat="1" ht="13.5" thickBot="1" x14ac:dyDescent="0.25">
      <c r="A21" s="991">
        <v>44357</v>
      </c>
      <c r="B21" s="686">
        <v>0.91527777777777775</v>
      </c>
      <c r="C21" s="983">
        <v>18</v>
      </c>
      <c r="D21" s="977">
        <f t="shared" si="0"/>
        <v>0.26475694444444442</v>
      </c>
      <c r="E21" s="825"/>
      <c r="F21" s="626" t="s">
        <v>90</v>
      </c>
      <c r="G21" s="868" t="s">
        <v>852</v>
      </c>
      <c r="H21" s="618">
        <v>21</v>
      </c>
      <c r="I21" s="626" t="s">
        <v>13</v>
      </c>
      <c r="J21" s="625">
        <v>160</v>
      </c>
      <c r="K21" s="666">
        <v>61</v>
      </c>
      <c r="L21" s="666">
        <v>48</v>
      </c>
      <c r="M21" s="795">
        <v>53</v>
      </c>
      <c r="N21" s="679" t="s">
        <v>179</v>
      </c>
      <c r="O21" s="776">
        <f t="shared" si="9"/>
        <v>54</v>
      </c>
      <c r="P21" s="689">
        <f t="shared" si="2"/>
        <v>0.2218725</v>
      </c>
      <c r="Q21" s="672" t="s">
        <v>891</v>
      </c>
      <c r="R21" s="896"/>
      <c r="S21" s="679"/>
      <c r="T21" s="776"/>
      <c r="U21" s="666"/>
      <c r="V21" s="666"/>
      <c r="W21" s="670"/>
      <c r="X21" s="795"/>
      <c r="Y21" s="942">
        <f t="shared" si="3"/>
        <v>0.2218725</v>
      </c>
      <c r="Z21" s="942"/>
      <c r="AA21" s="845"/>
      <c r="AB21" s="943">
        <f t="shared" si="10"/>
        <v>0.2218725</v>
      </c>
    </row>
    <row r="22" spans="1:29" s="630" customFormat="1" ht="13.5" thickBot="1" x14ac:dyDescent="0.25">
      <c r="A22" s="993">
        <v>44357</v>
      </c>
      <c r="B22" s="985">
        <v>0.85763888888888884</v>
      </c>
      <c r="C22" s="986">
        <v>18</v>
      </c>
      <c r="D22" s="987">
        <f t="shared" si="0"/>
        <v>0.26475694444444442</v>
      </c>
      <c r="E22" s="988"/>
      <c r="F22" s="768" t="s">
        <v>90</v>
      </c>
      <c r="G22" s="874" t="s">
        <v>852</v>
      </c>
      <c r="H22" s="881">
        <v>22</v>
      </c>
      <c r="I22" s="768" t="s">
        <v>13</v>
      </c>
      <c r="J22" s="746">
        <v>160</v>
      </c>
      <c r="K22" s="667">
        <v>61</v>
      </c>
      <c r="L22" s="667">
        <v>52</v>
      </c>
      <c r="M22" s="806">
        <v>29</v>
      </c>
      <c r="N22" s="754" t="s">
        <v>392</v>
      </c>
      <c r="O22" s="785">
        <f t="shared" si="9"/>
        <v>47.333333333333336</v>
      </c>
      <c r="P22" s="974">
        <f t="shared" si="2"/>
        <v>0.19448083333333335</v>
      </c>
      <c r="Q22" s="989" t="s">
        <v>896</v>
      </c>
      <c r="R22" s="903"/>
      <c r="S22" s="754"/>
      <c r="T22" s="785"/>
      <c r="U22" s="667"/>
      <c r="V22" s="667"/>
      <c r="W22" s="711"/>
      <c r="X22" s="806"/>
      <c r="Y22" s="942">
        <f t="shared" si="3"/>
        <v>0.19448083333333335</v>
      </c>
      <c r="Z22" s="1574"/>
      <c r="AA22" s="853"/>
      <c r="AB22" s="943">
        <f t="shared" si="10"/>
        <v>0.19448083333333335</v>
      </c>
    </row>
    <row r="23" spans="1:29" s="630" customFormat="1" ht="13.5" thickBot="1" x14ac:dyDescent="0.25">
      <c r="A23" s="991">
        <v>44353</v>
      </c>
      <c r="B23" s="686">
        <v>0.84097222222222223</v>
      </c>
      <c r="C23" s="983">
        <v>16</v>
      </c>
      <c r="D23" s="977">
        <f t="shared" si="0"/>
        <v>0.38888888888888895</v>
      </c>
      <c r="E23" s="825"/>
      <c r="F23" s="626" t="s">
        <v>90</v>
      </c>
      <c r="G23" s="868" t="s">
        <v>852</v>
      </c>
      <c r="H23" s="618">
        <v>23</v>
      </c>
      <c r="I23" s="626" t="s">
        <v>13</v>
      </c>
      <c r="J23" s="625">
        <v>400</v>
      </c>
      <c r="K23" s="666">
        <v>179</v>
      </c>
      <c r="L23" s="666">
        <v>224</v>
      </c>
      <c r="M23" s="795">
        <v>196</v>
      </c>
      <c r="N23" s="679" t="s">
        <v>163</v>
      </c>
      <c r="O23" s="776">
        <f t="shared" si="9"/>
        <v>199.66666666666666</v>
      </c>
      <c r="P23" s="689">
        <f t="shared" si="2"/>
        <v>0.32815216666666663</v>
      </c>
      <c r="Q23" s="672" t="s">
        <v>891</v>
      </c>
      <c r="R23" s="896"/>
      <c r="S23" s="679"/>
      <c r="T23" s="776"/>
      <c r="U23" s="666"/>
      <c r="V23" s="666"/>
      <c r="W23" s="670"/>
      <c r="X23" s="795"/>
      <c r="Y23" s="942">
        <f t="shared" si="3"/>
        <v>0.32815216666666663</v>
      </c>
      <c r="Z23" s="942"/>
      <c r="AA23" s="845"/>
      <c r="AB23" s="943">
        <f t="shared" si="10"/>
        <v>0.32815216666666663</v>
      </c>
    </row>
    <row r="24" spans="1:29" s="630" customFormat="1" ht="13.5" thickBot="1" x14ac:dyDescent="0.25">
      <c r="A24" s="944">
        <v>44361</v>
      </c>
      <c r="B24" s="945">
        <v>0.78819444444444453</v>
      </c>
      <c r="C24" s="946">
        <v>26</v>
      </c>
      <c r="D24" s="972">
        <f t="shared" si="0"/>
        <v>0.14109347442680775</v>
      </c>
      <c r="E24" s="973">
        <f>(MAX(T24:V24))/S24/1.44</f>
        <v>0.12014991181657848</v>
      </c>
      <c r="F24" s="764" t="s">
        <v>90</v>
      </c>
      <c r="G24" s="870" t="s">
        <v>852</v>
      </c>
      <c r="H24" s="879">
        <v>24</v>
      </c>
      <c r="I24" s="764" t="s">
        <v>13</v>
      </c>
      <c r="J24" s="740">
        <v>630</v>
      </c>
      <c r="K24" s="677">
        <v>128</v>
      </c>
      <c r="L24" s="677">
        <v>116</v>
      </c>
      <c r="M24" s="797">
        <v>123</v>
      </c>
      <c r="N24" s="815" t="s">
        <v>974</v>
      </c>
      <c r="O24" s="778">
        <f t="shared" si="9"/>
        <v>122.33333333333333</v>
      </c>
      <c r="P24" s="974">
        <f t="shared" si="2"/>
        <v>0.12765386243386243</v>
      </c>
      <c r="Q24" s="719" t="s">
        <v>888</v>
      </c>
      <c r="R24" s="894" t="s">
        <v>42</v>
      </c>
      <c r="S24" s="764">
        <v>630</v>
      </c>
      <c r="T24" s="778">
        <v>82</v>
      </c>
      <c r="U24" s="677">
        <v>56</v>
      </c>
      <c r="V24" s="677">
        <v>109</v>
      </c>
      <c r="W24" s="650" t="s">
        <v>17</v>
      </c>
      <c r="X24" s="797">
        <f>(T24+U24+V24)/3</f>
        <v>82.333333333333329</v>
      </c>
      <c r="Y24" s="942">
        <f t="shared" si="3"/>
        <v>0.12765386243386243</v>
      </c>
      <c r="Z24" s="1574">
        <f>1.73*0.38*X24/S24</f>
        <v>8.591417989417989E-2</v>
      </c>
      <c r="AA24" s="990" t="s">
        <v>891</v>
      </c>
      <c r="AB24" s="943">
        <f>P24+Z24</f>
        <v>0.21356804232804233</v>
      </c>
    </row>
    <row r="25" spans="1:29" s="630" customFormat="1" ht="13.5" thickBot="1" x14ac:dyDescent="0.25">
      <c r="A25" s="991">
        <v>44353</v>
      </c>
      <c r="B25" s="686">
        <v>0.8305555555555556</v>
      </c>
      <c r="C25" s="983">
        <v>18</v>
      </c>
      <c r="D25" s="977">
        <f t="shared" si="0"/>
        <v>0.15277777777777779</v>
      </c>
      <c r="E25" s="825"/>
      <c r="F25" s="626" t="s">
        <v>90</v>
      </c>
      <c r="G25" s="868" t="s">
        <v>852</v>
      </c>
      <c r="H25" s="618">
        <v>25</v>
      </c>
      <c r="I25" s="626" t="s">
        <v>13</v>
      </c>
      <c r="J25" s="625">
        <v>400</v>
      </c>
      <c r="K25" s="666">
        <v>87</v>
      </c>
      <c r="L25" s="666">
        <v>88</v>
      </c>
      <c r="M25" s="795">
        <v>71</v>
      </c>
      <c r="N25" s="679" t="s">
        <v>27</v>
      </c>
      <c r="O25" s="776">
        <f t="shared" si="9"/>
        <v>82</v>
      </c>
      <c r="P25" s="689">
        <f t="shared" si="2"/>
        <v>0.134767</v>
      </c>
      <c r="Q25" s="671" t="s">
        <v>550</v>
      </c>
      <c r="R25" s="896"/>
      <c r="S25" s="679"/>
      <c r="T25" s="776"/>
      <c r="U25" s="666"/>
      <c r="V25" s="666"/>
      <c r="W25" s="670"/>
      <c r="X25" s="795"/>
      <c r="Y25" s="942">
        <f t="shared" si="3"/>
        <v>0.134767</v>
      </c>
      <c r="Z25" s="942"/>
      <c r="AA25" s="845"/>
      <c r="AB25" s="943">
        <f t="shared" ref="AB25:AB88" si="11">P25+Z25</f>
        <v>0.134767</v>
      </c>
    </row>
    <row r="26" spans="1:29" s="630" customFormat="1" ht="13.5" thickBot="1" x14ac:dyDescent="0.25">
      <c r="A26" s="944">
        <v>44365</v>
      </c>
      <c r="B26" s="945">
        <v>0.80208333333333337</v>
      </c>
      <c r="C26" s="994">
        <v>24</v>
      </c>
      <c r="D26" s="987">
        <f t="shared" si="0"/>
        <v>0.49045138888888895</v>
      </c>
      <c r="E26" s="988"/>
      <c r="F26" s="768" t="s">
        <v>90</v>
      </c>
      <c r="G26" s="874" t="s">
        <v>852</v>
      </c>
      <c r="H26" s="881">
        <v>26</v>
      </c>
      <c r="I26" s="768" t="s">
        <v>13</v>
      </c>
      <c r="J26" s="740">
        <v>160</v>
      </c>
      <c r="K26" s="667">
        <v>113</v>
      </c>
      <c r="L26" s="667">
        <v>57</v>
      </c>
      <c r="M26" s="806">
        <v>68</v>
      </c>
      <c r="N26" s="754" t="s">
        <v>236</v>
      </c>
      <c r="O26" s="785">
        <f t="shared" si="9"/>
        <v>79.333333333333329</v>
      </c>
      <c r="P26" s="974">
        <f t="shared" si="2"/>
        <v>0.32596083333333331</v>
      </c>
      <c r="Q26" s="712" t="s">
        <v>548</v>
      </c>
      <c r="R26" s="903"/>
      <c r="S26" s="754"/>
      <c r="T26" s="785"/>
      <c r="U26" s="667"/>
      <c r="V26" s="667"/>
      <c r="W26" s="711"/>
      <c r="X26" s="806"/>
      <c r="Y26" s="942">
        <f t="shared" si="3"/>
        <v>0.32596083333333331</v>
      </c>
      <c r="Z26" s="1574"/>
      <c r="AA26" s="853"/>
      <c r="AB26" s="943">
        <f t="shared" si="11"/>
        <v>0.32596083333333331</v>
      </c>
    </row>
    <row r="27" spans="1:29" s="630" customFormat="1" ht="13.5" thickBot="1" x14ac:dyDescent="0.25">
      <c r="A27" s="991">
        <v>44350</v>
      </c>
      <c r="B27" s="686">
        <v>0.79166666666666663</v>
      </c>
      <c r="C27" s="983">
        <v>18</v>
      </c>
      <c r="D27" s="977">
        <f t="shared" si="0"/>
        <v>0.26909722222222227</v>
      </c>
      <c r="E27" s="825">
        <f>(MAX(T27:V27))/S27/1.44</f>
        <v>0.68576388888888895</v>
      </c>
      <c r="F27" s="626" t="s">
        <v>90</v>
      </c>
      <c r="G27" s="868" t="s">
        <v>852</v>
      </c>
      <c r="H27" s="618">
        <v>27</v>
      </c>
      <c r="I27" s="626" t="s">
        <v>13</v>
      </c>
      <c r="J27" s="625">
        <v>160</v>
      </c>
      <c r="K27" s="666">
        <v>62</v>
      </c>
      <c r="L27" s="666">
        <v>44</v>
      </c>
      <c r="M27" s="795">
        <v>40</v>
      </c>
      <c r="N27" s="679" t="s">
        <v>78</v>
      </c>
      <c r="O27" s="776">
        <f t="shared" si="9"/>
        <v>48.666666666666664</v>
      </c>
      <c r="P27" s="689">
        <f t="shared" si="2"/>
        <v>0.19995916666666663</v>
      </c>
      <c r="Q27" s="672" t="s">
        <v>550</v>
      </c>
      <c r="R27" s="896" t="s">
        <v>15</v>
      </c>
      <c r="S27" s="626">
        <v>160</v>
      </c>
      <c r="T27" s="776">
        <v>154</v>
      </c>
      <c r="U27" s="666">
        <v>158</v>
      </c>
      <c r="V27" s="666">
        <v>112</v>
      </c>
      <c r="W27" s="670" t="s">
        <v>31</v>
      </c>
      <c r="X27" s="795">
        <f>(T27+U27+V27)/3</f>
        <v>141.33333333333334</v>
      </c>
      <c r="Y27" s="942">
        <f t="shared" si="3"/>
        <v>0.19995916666666663</v>
      </c>
      <c r="Z27" s="942">
        <f>1.73*0.38*X27/S27</f>
        <v>0.58070333333333335</v>
      </c>
      <c r="AA27" s="846" t="s">
        <v>548</v>
      </c>
      <c r="AB27" s="943">
        <f t="shared" si="11"/>
        <v>0.78066250000000004</v>
      </c>
      <c r="AC27" s="639"/>
    </row>
    <row r="28" spans="1:29" s="630" customFormat="1" ht="13.5" thickBot="1" x14ac:dyDescent="0.25">
      <c r="A28" s="944">
        <v>44350</v>
      </c>
      <c r="B28" s="945">
        <v>0.80555555555555547</v>
      </c>
      <c r="C28" s="946">
        <v>18</v>
      </c>
      <c r="D28" s="987">
        <f t="shared" si="0"/>
        <v>6.7274305555555566E-2</v>
      </c>
      <c r="E28" s="988">
        <f>(MAX(T28:V28))/S28/1.44</f>
        <v>0.10251322751322751</v>
      </c>
      <c r="F28" s="768" t="s">
        <v>90</v>
      </c>
      <c r="G28" s="874" t="s">
        <v>852</v>
      </c>
      <c r="H28" s="881">
        <v>28</v>
      </c>
      <c r="I28" s="768" t="s">
        <v>13</v>
      </c>
      <c r="J28" s="746">
        <v>320</v>
      </c>
      <c r="K28" s="667">
        <v>31</v>
      </c>
      <c r="L28" s="667">
        <v>28</v>
      </c>
      <c r="M28" s="806">
        <v>25</v>
      </c>
      <c r="N28" s="754" t="s">
        <v>397</v>
      </c>
      <c r="O28" s="785">
        <f t="shared" si="9"/>
        <v>28</v>
      </c>
      <c r="P28" s="974">
        <f t="shared" si="2"/>
        <v>5.7522499999999997E-2</v>
      </c>
      <c r="Q28" s="989" t="s">
        <v>549</v>
      </c>
      <c r="R28" s="903" t="s">
        <v>15</v>
      </c>
      <c r="S28" s="768">
        <v>630</v>
      </c>
      <c r="T28" s="785">
        <v>50</v>
      </c>
      <c r="U28" s="667">
        <v>78</v>
      </c>
      <c r="V28" s="667">
        <v>93</v>
      </c>
      <c r="W28" s="711" t="s">
        <v>571</v>
      </c>
      <c r="X28" s="806">
        <f>(T28+U28+V28)/3</f>
        <v>73.666666666666671</v>
      </c>
      <c r="Y28" s="942">
        <f t="shared" si="3"/>
        <v>5.7522499999999997E-2</v>
      </c>
      <c r="Z28" s="1574">
        <f>1.73*0.38*X28/S28</f>
        <v>7.6870582010582014E-2</v>
      </c>
      <c r="AA28" s="990" t="s">
        <v>550</v>
      </c>
      <c r="AB28" s="943">
        <f t="shared" si="11"/>
        <v>0.134393082010582</v>
      </c>
    </row>
    <row r="29" spans="1:29" s="640" customFormat="1" ht="13.5" thickBot="1" x14ac:dyDescent="0.25">
      <c r="A29" s="991">
        <v>44357</v>
      </c>
      <c r="B29" s="686">
        <v>0.92708333333333337</v>
      </c>
      <c r="C29" s="983">
        <v>18</v>
      </c>
      <c r="D29" s="995">
        <f t="shared" si="0"/>
        <v>0.3125</v>
      </c>
      <c r="E29" s="996"/>
      <c r="F29" s="626" t="s">
        <v>90</v>
      </c>
      <c r="G29" s="997" t="s">
        <v>852</v>
      </c>
      <c r="H29" s="618">
        <v>29</v>
      </c>
      <c r="I29" s="626" t="s">
        <v>13</v>
      </c>
      <c r="J29" s="625">
        <v>320</v>
      </c>
      <c r="K29" s="998">
        <v>141</v>
      </c>
      <c r="L29" s="998">
        <v>123</v>
      </c>
      <c r="M29" s="999">
        <v>144</v>
      </c>
      <c r="N29" s="679" t="s">
        <v>53</v>
      </c>
      <c r="O29" s="1000">
        <f t="shared" si="9"/>
        <v>136</v>
      </c>
      <c r="P29" s="689">
        <f t="shared" si="2"/>
        <v>0.27939499999999995</v>
      </c>
      <c r="Q29" s="1001" t="s">
        <v>891</v>
      </c>
      <c r="R29" s="896"/>
      <c r="S29" s="679"/>
      <c r="T29" s="1000"/>
      <c r="U29" s="998"/>
      <c r="V29" s="998"/>
      <c r="W29" s="670"/>
      <c r="X29" s="999"/>
      <c r="Y29" s="942">
        <f t="shared" si="3"/>
        <v>0.27939499999999995</v>
      </c>
      <c r="Z29" s="942"/>
      <c r="AA29" s="1002"/>
      <c r="AB29" s="943">
        <f t="shared" si="11"/>
        <v>0.27939499999999995</v>
      </c>
    </row>
    <row r="30" spans="1:29" s="630" customFormat="1" ht="13.5" thickBot="1" x14ac:dyDescent="0.25">
      <c r="A30" s="993">
        <v>44357</v>
      </c>
      <c r="B30" s="985">
        <v>0.83680555555555547</v>
      </c>
      <c r="C30" s="986">
        <v>18</v>
      </c>
      <c r="D30" s="987">
        <f t="shared" si="0"/>
        <v>0.28211805555555558</v>
      </c>
      <c r="E30" s="988"/>
      <c r="F30" s="768" t="s">
        <v>90</v>
      </c>
      <c r="G30" s="874" t="s">
        <v>852</v>
      </c>
      <c r="H30" s="881">
        <v>30</v>
      </c>
      <c r="I30" s="768" t="s">
        <v>13</v>
      </c>
      <c r="J30" s="746">
        <v>320</v>
      </c>
      <c r="K30" s="667">
        <v>130</v>
      </c>
      <c r="L30" s="667">
        <v>111</v>
      </c>
      <c r="M30" s="806">
        <v>95</v>
      </c>
      <c r="N30" s="754" t="s">
        <v>973</v>
      </c>
      <c r="O30" s="785">
        <f t="shared" si="9"/>
        <v>112</v>
      </c>
      <c r="P30" s="974">
        <f t="shared" si="2"/>
        <v>0.23008999999999999</v>
      </c>
      <c r="Q30" s="989" t="s">
        <v>550</v>
      </c>
      <c r="R30" s="903"/>
      <c r="S30" s="754"/>
      <c r="T30" s="785"/>
      <c r="U30" s="667"/>
      <c r="V30" s="667"/>
      <c r="W30" s="711"/>
      <c r="X30" s="806"/>
      <c r="Y30" s="942">
        <f t="shared" si="3"/>
        <v>0.23008999999999999</v>
      </c>
      <c r="Z30" s="1574"/>
      <c r="AA30" s="853"/>
      <c r="AB30" s="943">
        <f t="shared" si="11"/>
        <v>0.23008999999999999</v>
      </c>
    </row>
    <row r="31" spans="1:29" s="630" customFormat="1" ht="13.5" thickBot="1" x14ac:dyDescent="0.25">
      <c r="A31" s="991">
        <v>44365</v>
      </c>
      <c r="B31" s="686">
        <v>0.75694444444444453</v>
      </c>
      <c r="C31" s="983">
        <v>24</v>
      </c>
      <c r="D31" s="977">
        <f t="shared" si="0"/>
        <v>0</v>
      </c>
      <c r="E31" s="825">
        <f>(MAX(T31:V31))/S31/1.44</f>
        <v>0.13117283950617284</v>
      </c>
      <c r="F31" s="626" t="s">
        <v>90</v>
      </c>
      <c r="G31" s="868" t="s">
        <v>852</v>
      </c>
      <c r="H31" s="618">
        <v>31</v>
      </c>
      <c r="I31" s="626" t="s">
        <v>33</v>
      </c>
      <c r="J31" s="625">
        <v>180</v>
      </c>
      <c r="K31" s="666"/>
      <c r="L31" s="666"/>
      <c r="M31" s="795"/>
      <c r="N31" s="679" t="s">
        <v>242</v>
      </c>
      <c r="O31" s="776">
        <f t="shared" si="9"/>
        <v>0</v>
      </c>
      <c r="P31" s="689">
        <f t="shared" si="2"/>
        <v>0</v>
      </c>
      <c r="Q31" s="672" t="s">
        <v>550</v>
      </c>
      <c r="R31" s="896" t="s">
        <v>15</v>
      </c>
      <c r="S31" s="626">
        <v>180</v>
      </c>
      <c r="T31" s="776">
        <v>32</v>
      </c>
      <c r="U31" s="666">
        <v>34</v>
      </c>
      <c r="V31" s="666">
        <v>31</v>
      </c>
      <c r="W31" s="670" t="s">
        <v>972</v>
      </c>
      <c r="X31" s="795">
        <f>(T31+U31+V31)/3</f>
        <v>32.333333333333336</v>
      </c>
      <c r="Y31" s="942">
        <f t="shared" si="3"/>
        <v>0</v>
      </c>
      <c r="Z31" s="942">
        <f>1.73*0.38*X31/S31</f>
        <v>0.11808851851851852</v>
      </c>
      <c r="AA31" s="846" t="s">
        <v>550</v>
      </c>
      <c r="AB31" s="943">
        <f t="shared" si="11"/>
        <v>0.11808851851851852</v>
      </c>
      <c r="AC31" s="639"/>
    </row>
    <row r="32" spans="1:29" ht="13.5" thickBot="1" x14ac:dyDescent="0.25">
      <c r="A32" s="1003">
        <v>44357</v>
      </c>
      <c r="B32" s="945">
        <v>0.88541666666666663</v>
      </c>
      <c r="C32" s="1004">
        <v>18</v>
      </c>
      <c r="D32" s="968">
        <f t="shared" si="0"/>
        <v>0.18055555555555558</v>
      </c>
      <c r="E32" s="969">
        <f>(MAX(T32:V32))/S32/1.44</f>
        <v>0</v>
      </c>
      <c r="F32" s="765" t="s">
        <v>90</v>
      </c>
      <c r="G32" s="871" t="s">
        <v>852</v>
      </c>
      <c r="H32" s="878">
        <v>32</v>
      </c>
      <c r="I32" s="765" t="s">
        <v>33</v>
      </c>
      <c r="J32" s="741">
        <v>400</v>
      </c>
      <c r="K32" s="1005">
        <v>58</v>
      </c>
      <c r="L32" s="1005">
        <v>56</v>
      </c>
      <c r="M32" s="1006">
        <v>104</v>
      </c>
      <c r="N32" s="818" t="s">
        <v>351</v>
      </c>
      <c r="O32" s="779">
        <f t="shared" si="9"/>
        <v>72.666666666666671</v>
      </c>
      <c r="P32" s="1007">
        <f t="shared" si="2"/>
        <v>0.11942766666666667</v>
      </c>
      <c r="Q32" s="1007"/>
      <c r="R32" s="1008" t="s">
        <v>804</v>
      </c>
      <c r="S32" s="765">
        <v>400</v>
      </c>
      <c r="T32" s="1009"/>
      <c r="U32" s="1005"/>
      <c r="V32" s="1005"/>
      <c r="W32" s="682"/>
      <c r="X32" s="798">
        <f>(T32+U32+V32)/3</f>
        <v>0</v>
      </c>
      <c r="Y32" s="942">
        <f t="shared" si="3"/>
        <v>0.11942766666666667</v>
      </c>
      <c r="Z32" s="1195">
        <f>1.73*0.38*X32/S32</f>
        <v>0</v>
      </c>
      <c r="AA32" s="971"/>
      <c r="AB32" s="943">
        <f t="shared" si="11"/>
        <v>0.11942766666666667</v>
      </c>
      <c r="AC32" s="629"/>
    </row>
    <row r="33" spans="1:41" s="637" customFormat="1" ht="13.5" thickBot="1" x14ac:dyDescent="0.25">
      <c r="A33" s="1010"/>
      <c r="B33" s="1011"/>
      <c r="C33" s="1012"/>
      <c r="D33" s="972">
        <f t="shared" si="0"/>
        <v>0.24722222222222223</v>
      </c>
      <c r="E33" s="973">
        <f>(MAX(T33:V33))/S33/1.44</f>
        <v>0.15277777777777779</v>
      </c>
      <c r="F33" s="760" t="s">
        <v>90</v>
      </c>
      <c r="G33" s="866" t="s">
        <v>852</v>
      </c>
      <c r="H33" s="882">
        <v>33</v>
      </c>
      <c r="I33" s="760" t="s">
        <v>13</v>
      </c>
      <c r="J33" s="736">
        <v>250</v>
      </c>
      <c r="K33" s="642">
        <v>75</v>
      </c>
      <c r="L33" s="642">
        <v>89</v>
      </c>
      <c r="M33" s="790">
        <v>86</v>
      </c>
      <c r="N33" s="814" t="s">
        <v>46</v>
      </c>
      <c r="O33" s="694">
        <f t="shared" si="9"/>
        <v>83.333333333333329</v>
      </c>
      <c r="P33" s="1013">
        <f t="shared" si="2"/>
        <v>0.21913333333333332</v>
      </c>
      <c r="Q33" s="645" t="s">
        <v>892</v>
      </c>
      <c r="R33" s="892" t="s">
        <v>15</v>
      </c>
      <c r="S33" s="760">
        <v>250</v>
      </c>
      <c r="T33" s="772">
        <v>55</v>
      </c>
      <c r="U33" s="642">
        <v>17</v>
      </c>
      <c r="V33" s="642">
        <v>4</v>
      </c>
      <c r="W33" s="643" t="s">
        <v>63</v>
      </c>
      <c r="X33" s="800">
        <f>(T33+U33+V33)/3</f>
        <v>25.333333333333332</v>
      </c>
      <c r="Y33" s="942">
        <f t="shared" si="3"/>
        <v>0.21913333333333332</v>
      </c>
      <c r="Z33" s="1166">
        <f>1.73*0.38*X33/S33</f>
        <v>6.6616533333333325E-2</v>
      </c>
      <c r="AA33" s="838" t="s">
        <v>891</v>
      </c>
      <c r="AB33" s="943">
        <f t="shared" si="11"/>
        <v>0.28574986666666663</v>
      </c>
    </row>
    <row r="34" spans="1:41" s="637" customFormat="1" ht="13.5" thickBot="1" x14ac:dyDescent="0.25">
      <c r="A34" s="975"/>
      <c r="B34" s="976"/>
      <c r="C34" s="699"/>
      <c r="D34" s="977">
        <f t="shared" si="0"/>
        <v>0.14409722222222221</v>
      </c>
      <c r="E34" s="825">
        <f>(MAX(T34:V34))/S34/1.44</f>
        <v>0.23090277777777779</v>
      </c>
      <c r="F34" s="624" t="s">
        <v>90</v>
      </c>
      <c r="G34" s="864" t="s">
        <v>852</v>
      </c>
      <c r="H34" s="616">
        <v>34</v>
      </c>
      <c r="I34" s="624" t="s">
        <v>13</v>
      </c>
      <c r="J34" s="659">
        <v>400</v>
      </c>
      <c r="K34" s="632">
        <v>83</v>
      </c>
      <c r="L34" s="632">
        <v>52</v>
      </c>
      <c r="M34" s="789">
        <v>67</v>
      </c>
      <c r="N34" s="813" t="s">
        <v>27</v>
      </c>
      <c r="O34" s="703">
        <f t="shared" si="9"/>
        <v>67.333333333333329</v>
      </c>
      <c r="P34" s="656">
        <f t="shared" si="2"/>
        <v>0.11066233333333333</v>
      </c>
      <c r="Q34" s="647" t="s">
        <v>888</v>
      </c>
      <c r="R34" s="890" t="s">
        <v>15</v>
      </c>
      <c r="S34" s="624">
        <v>400</v>
      </c>
      <c r="T34" s="771">
        <v>127</v>
      </c>
      <c r="U34" s="632">
        <v>117</v>
      </c>
      <c r="V34" s="632">
        <v>133</v>
      </c>
      <c r="W34" s="633" t="s">
        <v>29</v>
      </c>
      <c r="X34" s="793">
        <f>(T34+U34+V34)/3</f>
        <v>125.66666666666667</v>
      </c>
      <c r="Y34" s="942">
        <f t="shared" si="3"/>
        <v>0.11066233333333333</v>
      </c>
      <c r="Z34" s="1169">
        <f>1.73*0.38*X34/S34</f>
        <v>0.20653316666666666</v>
      </c>
      <c r="AA34" s="839"/>
      <c r="AB34" s="943">
        <f t="shared" si="11"/>
        <v>0.31719549999999996</v>
      </c>
      <c r="AC34" s="648"/>
    </row>
    <row r="35" spans="1:41" s="637" customFormat="1" ht="13.5" thickBot="1" x14ac:dyDescent="0.25">
      <c r="A35" s="1014"/>
      <c r="B35" s="976"/>
      <c r="C35" s="699"/>
      <c r="D35" s="977">
        <f t="shared" ref="D35:D66" si="12">(MAX(K35:M35))/J35/1.44</f>
        <v>0.30598958333333331</v>
      </c>
      <c r="E35" s="825"/>
      <c r="F35" s="624" t="s">
        <v>90</v>
      </c>
      <c r="G35" s="864" t="s">
        <v>852</v>
      </c>
      <c r="H35" s="616">
        <v>35</v>
      </c>
      <c r="I35" s="624" t="s">
        <v>13</v>
      </c>
      <c r="J35" s="659">
        <v>320</v>
      </c>
      <c r="K35" s="642">
        <v>130</v>
      </c>
      <c r="L35" s="642">
        <v>128</v>
      </c>
      <c r="M35" s="790">
        <v>141</v>
      </c>
      <c r="N35" s="814" t="s">
        <v>442</v>
      </c>
      <c r="O35" s="703">
        <f t="shared" si="9"/>
        <v>133</v>
      </c>
      <c r="P35" s="656">
        <f t="shared" si="2"/>
        <v>0.27323187500000001</v>
      </c>
      <c r="Q35" s="647" t="s">
        <v>550</v>
      </c>
      <c r="R35" s="890"/>
      <c r="S35" s="692"/>
      <c r="T35" s="703"/>
      <c r="U35" s="634"/>
      <c r="V35" s="634"/>
      <c r="W35" s="636"/>
      <c r="X35" s="793"/>
      <c r="Y35" s="942">
        <f t="shared" si="3"/>
        <v>0.27323187500000001</v>
      </c>
      <c r="Z35" s="1169"/>
      <c r="AA35" s="839"/>
      <c r="AB35" s="943">
        <f t="shared" si="11"/>
        <v>0.27323187500000001</v>
      </c>
    </row>
    <row r="36" spans="1:41" s="637" customFormat="1" ht="26.25" thickBot="1" x14ac:dyDescent="0.25">
      <c r="A36" s="1014"/>
      <c r="B36" s="976"/>
      <c r="C36" s="699"/>
      <c r="D36" s="977">
        <f t="shared" si="12"/>
        <v>0.27006172839506176</v>
      </c>
      <c r="E36" s="825">
        <f t="shared" ref="E36:E48" si="13">(MAX(T36:V36))/S36/1.44</f>
        <v>0</v>
      </c>
      <c r="F36" s="624" t="s">
        <v>90</v>
      </c>
      <c r="G36" s="864" t="s">
        <v>852</v>
      </c>
      <c r="H36" s="616">
        <v>36</v>
      </c>
      <c r="I36" s="624" t="s">
        <v>971</v>
      </c>
      <c r="J36" s="659">
        <v>180</v>
      </c>
      <c r="K36" s="632">
        <v>56</v>
      </c>
      <c r="L36" s="632">
        <v>64</v>
      </c>
      <c r="M36" s="789">
        <v>70</v>
      </c>
      <c r="N36" s="813" t="s">
        <v>966</v>
      </c>
      <c r="O36" s="703">
        <f t="shared" si="9"/>
        <v>63.333333333333336</v>
      </c>
      <c r="P36" s="656">
        <f t="shared" si="2"/>
        <v>0.23130740740740741</v>
      </c>
      <c r="Q36" s="647" t="s">
        <v>548</v>
      </c>
      <c r="R36" s="893" t="s">
        <v>989</v>
      </c>
      <c r="S36" s="692">
        <v>400</v>
      </c>
      <c r="T36" s="703"/>
      <c r="U36" s="634"/>
      <c r="V36" s="634"/>
      <c r="W36" s="636"/>
      <c r="X36" s="793">
        <f>(T36+U36+V36)/3</f>
        <v>0</v>
      </c>
      <c r="Y36" s="942">
        <f t="shared" si="3"/>
        <v>0.23130740740740741</v>
      </c>
      <c r="Z36" s="1169">
        <f>1.73*0.38*X36/S36</f>
        <v>0</v>
      </c>
      <c r="AA36" s="839"/>
      <c r="AB36" s="943">
        <f t="shared" si="11"/>
        <v>0.23130740740740741</v>
      </c>
    </row>
    <row r="37" spans="1:41" s="637" customFormat="1" ht="13.5" thickBot="1" x14ac:dyDescent="0.25">
      <c r="A37" s="1015"/>
      <c r="B37" s="1011"/>
      <c r="C37" s="1012"/>
      <c r="D37" s="972">
        <f t="shared" si="12"/>
        <v>0.11111111111111112</v>
      </c>
      <c r="E37" s="973">
        <f t="shared" si="13"/>
        <v>0.19444444444444448</v>
      </c>
      <c r="F37" s="760" t="s">
        <v>90</v>
      </c>
      <c r="G37" s="866" t="s">
        <v>852</v>
      </c>
      <c r="H37" s="882">
        <v>37</v>
      </c>
      <c r="I37" s="760" t="s">
        <v>971</v>
      </c>
      <c r="J37" s="740">
        <v>250</v>
      </c>
      <c r="K37" s="649">
        <v>38</v>
      </c>
      <c r="L37" s="649">
        <v>40</v>
      </c>
      <c r="M37" s="791">
        <v>39</v>
      </c>
      <c r="N37" s="815" t="s">
        <v>161</v>
      </c>
      <c r="O37" s="773" t="s">
        <v>161</v>
      </c>
      <c r="P37" s="1013"/>
      <c r="Q37" s="651"/>
      <c r="R37" s="894" t="s">
        <v>15</v>
      </c>
      <c r="S37" s="815">
        <v>250</v>
      </c>
      <c r="T37" s="773">
        <v>67</v>
      </c>
      <c r="U37" s="649">
        <v>70</v>
      </c>
      <c r="V37" s="649">
        <v>64</v>
      </c>
      <c r="W37" s="650" t="s">
        <v>385</v>
      </c>
      <c r="X37" s="800"/>
      <c r="Y37" s="942" t="e">
        <f t="shared" si="3"/>
        <v>#VALUE!</v>
      </c>
      <c r="Z37" s="1166"/>
      <c r="AA37" s="840"/>
      <c r="AB37" s="943">
        <f t="shared" si="11"/>
        <v>0</v>
      </c>
    </row>
    <row r="38" spans="1:41" s="637" customFormat="1" ht="13.5" thickBot="1" x14ac:dyDescent="0.25">
      <c r="A38" s="652"/>
      <c r="B38" s="653"/>
      <c r="C38" s="654"/>
      <c r="D38" s="977">
        <f t="shared" si="12"/>
        <v>0.22500000000000001</v>
      </c>
      <c r="E38" s="825" t="e">
        <f t="shared" si="13"/>
        <v>#DIV/0!</v>
      </c>
      <c r="F38" s="624"/>
      <c r="G38" s="864"/>
      <c r="H38" s="616">
        <v>38</v>
      </c>
      <c r="I38" s="624" t="s">
        <v>971</v>
      </c>
      <c r="J38" s="659">
        <v>250</v>
      </c>
      <c r="K38" s="655">
        <v>81</v>
      </c>
      <c r="L38" s="655">
        <v>79</v>
      </c>
      <c r="M38" s="792">
        <v>79</v>
      </c>
      <c r="N38" s="692" t="s">
        <v>211</v>
      </c>
      <c r="O38" s="703">
        <f t="shared" ref="O38:O69" si="14">(K38+L38+M38)/3</f>
        <v>79.666666666666671</v>
      </c>
      <c r="P38" s="656">
        <f t="shared" ref="P38:P69" si="15">1.73*0.38*O38/J38</f>
        <v>0.20949146666666668</v>
      </c>
      <c r="Q38" s="656"/>
      <c r="R38" s="890"/>
      <c r="S38" s="692"/>
      <c r="T38" s="774"/>
      <c r="U38" s="655"/>
      <c r="V38" s="655"/>
      <c r="W38" s="636"/>
      <c r="X38" s="907"/>
      <c r="Y38" s="942">
        <f t="shared" si="3"/>
        <v>0.20949146666666668</v>
      </c>
      <c r="Z38" s="1214"/>
      <c r="AA38" s="841"/>
      <c r="AB38" s="943">
        <f t="shared" si="11"/>
        <v>0.20949146666666668</v>
      </c>
    </row>
    <row r="39" spans="1:41" s="630" customFormat="1" ht="13.5" thickBot="1" x14ac:dyDescent="0.25">
      <c r="A39" s="685">
        <v>44365</v>
      </c>
      <c r="B39" s="686">
        <v>0.77500000000000002</v>
      </c>
      <c r="C39" s="983">
        <v>24</v>
      </c>
      <c r="D39" s="977">
        <f t="shared" si="12"/>
        <v>0.11631944444444446</v>
      </c>
      <c r="E39" s="825">
        <f t="shared" si="13"/>
        <v>0.20833333333333334</v>
      </c>
      <c r="F39" s="626" t="s">
        <v>90</v>
      </c>
      <c r="G39" s="868" t="s">
        <v>852</v>
      </c>
      <c r="H39" s="618">
        <v>40</v>
      </c>
      <c r="I39" s="626" t="s">
        <v>13</v>
      </c>
      <c r="J39" s="625">
        <v>400</v>
      </c>
      <c r="K39" s="666">
        <v>57</v>
      </c>
      <c r="L39" s="666">
        <v>67</v>
      </c>
      <c r="M39" s="795">
        <v>58</v>
      </c>
      <c r="N39" s="679" t="s">
        <v>151</v>
      </c>
      <c r="O39" s="776">
        <f t="shared" si="14"/>
        <v>60.666666666666664</v>
      </c>
      <c r="P39" s="689">
        <f t="shared" si="15"/>
        <v>9.9705666666666665E-2</v>
      </c>
      <c r="Q39" s="672" t="s">
        <v>550</v>
      </c>
      <c r="R39" s="896" t="s">
        <v>15</v>
      </c>
      <c r="S39" s="626">
        <v>400</v>
      </c>
      <c r="T39" s="776">
        <v>101</v>
      </c>
      <c r="U39" s="666">
        <v>120</v>
      </c>
      <c r="V39" s="666">
        <v>103</v>
      </c>
      <c r="W39" s="670" t="s">
        <v>75</v>
      </c>
      <c r="X39" s="795">
        <f t="shared" ref="X39:X48" si="16">(T39+U39+V39)/3</f>
        <v>108</v>
      </c>
      <c r="Y39" s="942">
        <f t="shared" si="3"/>
        <v>9.9705666666666665E-2</v>
      </c>
      <c r="Z39" s="942">
        <f t="shared" ref="Z39:Z48" si="17">1.73*0.38*X39/S39</f>
        <v>0.17749800000000002</v>
      </c>
      <c r="AA39" s="846" t="s">
        <v>548</v>
      </c>
      <c r="AB39" s="943">
        <f t="shared" si="11"/>
        <v>0.27720366666666668</v>
      </c>
    </row>
    <row r="40" spans="1:41" s="630" customFormat="1" ht="13.5" thickBot="1" x14ac:dyDescent="0.25">
      <c r="A40" s="685">
        <v>44350</v>
      </c>
      <c r="B40" s="686">
        <v>0.82291666666666663</v>
      </c>
      <c r="C40" s="983">
        <v>18</v>
      </c>
      <c r="D40" s="977">
        <f t="shared" si="12"/>
        <v>0.31111111111111112</v>
      </c>
      <c r="E40" s="825">
        <f t="shared" si="13"/>
        <v>0.33333333333333331</v>
      </c>
      <c r="F40" s="626" t="s">
        <v>90</v>
      </c>
      <c r="G40" s="868" t="s">
        <v>852</v>
      </c>
      <c r="H40" s="618">
        <v>41</v>
      </c>
      <c r="I40" s="626" t="s">
        <v>13</v>
      </c>
      <c r="J40" s="625">
        <v>250</v>
      </c>
      <c r="K40" s="666">
        <v>72</v>
      </c>
      <c r="L40" s="666">
        <v>112</v>
      </c>
      <c r="M40" s="795">
        <v>85</v>
      </c>
      <c r="N40" s="679" t="s">
        <v>18</v>
      </c>
      <c r="O40" s="776">
        <f t="shared" si="14"/>
        <v>89.666666666666671</v>
      </c>
      <c r="P40" s="689">
        <f t="shared" si="15"/>
        <v>0.23578746666666667</v>
      </c>
      <c r="Q40" s="671" t="s">
        <v>891</v>
      </c>
      <c r="R40" s="896" t="s">
        <v>15</v>
      </c>
      <c r="S40" s="626">
        <v>250</v>
      </c>
      <c r="T40" s="776">
        <v>72</v>
      </c>
      <c r="U40" s="666">
        <v>120</v>
      </c>
      <c r="V40" s="666">
        <v>66</v>
      </c>
      <c r="W40" s="670" t="s">
        <v>28</v>
      </c>
      <c r="X40" s="795">
        <f t="shared" si="16"/>
        <v>86</v>
      </c>
      <c r="Y40" s="942">
        <f t="shared" si="3"/>
        <v>0.23578746666666667</v>
      </c>
      <c r="Z40" s="942">
        <f t="shared" si="17"/>
        <v>0.2261456</v>
      </c>
      <c r="AA40" s="845" t="s">
        <v>891</v>
      </c>
      <c r="AB40" s="943">
        <f t="shared" si="11"/>
        <v>0.46193306666666667</v>
      </c>
      <c r="AC40" s="639"/>
    </row>
    <row r="41" spans="1:41" s="630" customFormat="1" ht="13.5" thickBot="1" x14ac:dyDescent="0.25">
      <c r="A41" s="944">
        <v>44350</v>
      </c>
      <c r="B41" s="945">
        <v>0.84027777777777779</v>
      </c>
      <c r="C41" s="946">
        <v>18</v>
      </c>
      <c r="D41" s="968">
        <f t="shared" si="12"/>
        <v>0.37422839506172839</v>
      </c>
      <c r="E41" s="969">
        <f t="shared" si="13"/>
        <v>0.49382716049382719</v>
      </c>
      <c r="F41" s="765" t="s">
        <v>90</v>
      </c>
      <c r="G41" s="871" t="s">
        <v>852</v>
      </c>
      <c r="H41" s="878">
        <v>42</v>
      </c>
      <c r="I41" s="765" t="s">
        <v>13</v>
      </c>
      <c r="J41" s="741">
        <v>180</v>
      </c>
      <c r="K41" s="681">
        <v>97</v>
      </c>
      <c r="L41" s="681">
        <v>52</v>
      </c>
      <c r="M41" s="798">
        <v>67</v>
      </c>
      <c r="N41" s="818" t="s">
        <v>970</v>
      </c>
      <c r="O41" s="779">
        <f t="shared" si="14"/>
        <v>72</v>
      </c>
      <c r="P41" s="689">
        <f t="shared" si="15"/>
        <v>0.26295999999999997</v>
      </c>
      <c r="Q41" s="970" t="s">
        <v>550</v>
      </c>
      <c r="R41" s="898" t="s">
        <v>15</v>
      </c>
      <c r="S41" s="765">
        <v>180</v>
      </c>
      <c r="T41" s="779">
        <v>70</v>
      </c>
      <c r="U41" s="681">
        <v>128</v>
      </c>
      <c r="V41" s="681">
        <v>45</v>
      </c>
      <c r="W41" s="682" t="s">
        <v>668</v>
      </c>
      <c r="X41" s="798">
        <f t="shared" si="16"/>
        <v>81</v>
      </c>
      <c r="Y41" s="942">
        <f t="shared" si="3"/>
        <v>0.26295999999999997</v>
      </c>
      <c r="Z41" s="942">
        <f t="shared" si="17"/>
        <v>0.29582999999999998</v>
      </c>
      <c r="AA41" s="971"/>
      <c r="AB41" s="943">
        <f t="shared" si="11"/>
        <v>0.5587899999999999</v>
      </c>
      <c r="AC41" s="639"/>
    </row>
    <row r="42" spans="1:41" s="630" customFormat="1" ht="13.5" thickBot="1" x14ac:dyDescent="0.25">
      <c r="A42" s="685">
        <v>44365</v>
      </c>
      <c r="B42" s="686">
        <v>0.7895833333333333</v>
      </c>
      <c r="C42" s="983">
        <v>24</v>
      </c>
      <c r="D42" s="977">
        <f t="shared" si="12"/>
        <v>0.30555555555555558</v>
      </c>
      <c r="E42" s="825">
        <f t="shared" si="13"/>
        <v>0.40798611111111116</v>
      </c>
      <c r="F42" s="626" t="s">
        <v>90</v>
      </c>
      <c r="G42" s="868" t="s">
        <v>852</v>
      </c>
      <c r="H42" s="618">
        <v>43</v>
      </c>
      <c r="I42" s="626" t="s">
        <v>13</v>
      </c>
      <c r="J42" s="625">
        <v>400</v>
      </c>
      <c r="K42" s="666">
        <v>171</v>
      </c>
      <c r="L42" s="666">
        <v>158</v>
      </c>
      <c r="M42" s="795">
        <v>176</v>
      </c>
      <c r="N42" s="679" t="s">
        <v>417</v>
      </c>
      <c r="O42" s="776">
        <f t="shared" si="14"/>
        <v>168.33333333333334</v>
      </c>
      <c r="P42" s="689">
        <f t="shared" si="15"/>
        <v>0.27665583333333332</v>
      </c>
      <c r="Q42" s="672" t="s">
        <v>550</v>
      </c>
      <c r="R42" s="896" t="s">
        <v>15</v>
      </c>
      <c r="S42" s="626">
        <v>400</v>
      </c>
      <c r="T42" s="776">
        <v>178</v>
      </c>
      <c r="U42" s="666">
        <v>235</v>
      </c>
      <c r="V42" s="666">
        <v>230</v>
      </c>
      <c r="W42" s="670" t="s">
        <v>585</v>
      </c>
      <c r="X42" s="795">
        <f t="shared" si="16"/>
        <v>214.33333333333334</v>
      </c>
      <c r="Y42" s="942">
        <f t="shared" si="3"/>
        <v>0.27665583333333332</v>
      </c>
      <c r="Z42" s="942">
        <f t="shared" si="17"/>
        <v>0.35225683333333335</v>
      </c>
      <c r="AA42" s="846" t="s">
        <v>550</v>
      </c>
      <c r="AB42" s="943">
        <f t="shared" si="11"/>
        <v>0.62891266666666668</v>
      </c>
    </row>
    <row r="43" spans="1:41" s="630" customFormat="1" ht="13.5" thickBot="1" x14ac:dyDescent="0.25">
      <c r="A43" s="685">
        <v>44350</v>
      </c>
      <c r="B43" s="686">
        <v>0.86111111111111116</v>
      </c>
      <c r="C43" s="983">
        <v>18</v>
      </c>
      <c r="D43" s="977">
        <f t="shared" si="12"/>
        <v>0.21935626102292768</v>
      </c>
      <c r="E43" s="825">
        <f t="shared" si="13"/>
        <v>0.16865079365079366</v>
      </c>
      <c r="F43" s="626" t="s">
        <v>90</v>
      </c>
      <c r="G43" s="868" t="s">
        <v>852</v>
      </c>
      <c r="H43" s="618">
        <v>44</v>
      </c>
      <c r="I43" s="626" t="s">
        <v>13</v>
      </c>
      <c r="J43" s="625">
        <v>630</v>
      </c>
      <c r="K43" s="666">
        <v>199</v>
      </c>
      <c r="L43" s="666">
        <v>162</v>
      </c>
      <c r="M43" s="795">
        <v>115</v>
      </c>
      <c r="N43" s="679" t="s">
        <v>247</v>
      </c>
      <c r="O43" s="776">
        <f t="shared" si="14"/>
        <v>158.66666666666666</v>
      </c>
      <c r="P43" s="689">
        <f t="shared" si="15"/>
        <v>0.16556740740740739</v>
      </c>
      <c r="Q43" s="671" t="s">
        <v>548</v>
      </c>
      <c r="R43" s="896" t="s">
        <v>15</v>
      </c>
      <c r="S43" s="626">
        <v>630</v>
      </c>
      <c r="T43" s="776">
        <v>130</v>
      </c>
      <c r="U43" s="666">
        <v>153</v>
      </c>
      <c r="V43" s="666">
        <v>113</v>
      </c>
      <c r="W43" s="670" t="s">
        <v>160</v>
      </c>
      <c r="X43" s="795">
        <f t="shared" si="16"/>
        <v>132</v>
      </c>
      <c r="Y43" s="942">
        <f t="shared" si="3"/>
        <v>0.16556740740740739</v>
      </c>
      <c r="Z43" s="942">
        <f t="shared" si="17"/>
        <v>0.13774095238095238</v>
      </c>
      <c r="AA43" s="845" t="s">
        <v>892</v>
      </c>
      <c r="AB43" s="943">
        <f t="shared" si="11"/>
        <v>0.30330835978835979</v>
      </c>
    </row>
    <row r="44" spans="1:41" s="630" customFormat="1" ht="13.5" thickBot="1" x14ac:dyDescent="0.25">
      <c r="A44" s="685">
        <v>44365</v>
      </c>
      <c r="B44" s="686">
        <v>0.82291666666666663</v>
      </c>
      <c r="C44" s="983">
        <v>24</v>
      </c>
      <c r="D44" s="977">
        <f t="shared" si="12"/>
        <v>0.21666666666666667</v>
      </c>
      <c r="E44" s="825">
        <f t="shared" si="13"/>
        <v>0.33333333333333331</v>
      </c>
      <c r="F44" s="626" t="s">
        <v>90</v>
      </c>
      <c r="G44" s="868" t="s">
        <v>852</v>
      </c>
      <c r="H44" s="618">
        <v>45</v>
      </c>
      <c r="I44" s="626" t="s">
        <v>13</v>
      </c>
      <c r="J44" s="625">
        <v>250</v>
      </c>
      <c r="K44" s="666">
        <v>77</v>
      </c>
      <c r="L44" s="666">
        <v>78</v>
      </c>
      <c r="M44" s="795">
        <v>57</v>
      </c>
      <c r="N44" s="679" t="s">
        <v>242</v>
      </c>
      <c r="O44" s="776">
        <f t="shared" si="14"/>
        <v>70.666666666666671</v>
      </c>
      <c r="P44" s="689">
        <f t="shared" si="15"/>
        <v>0.18582506666666668</v>
      </c>
      <c r="Q44" s="672" t="s">
        <v>892</v>
      </c>
      <c r="R44" s="896" t="s">
        <v>15</v>
      </c>
      <c r="S44" s="626">
        <v>250</v>
      </c>
      <c r="T44" s="776">
        <v>99</v>
      </c>
      <c r="U44" s="666">
        <v>117</v>
      </c>
      <c r="V44" s="666">
        <v>120</v>
      </c>
      <c r="W44" s="670" t="s">
        <v>335</v>
      </c>
      <c r="X44" s="795">
        <f t="shared" si="16"/>
        <v>112</v>
      </c>
      <c r="Y44" s="942">
        <f t="shared" si="3"/>
        <v>0.18582506666666668</v>
      </c>
      <c r="Z44" s="942">
        <f t="shared" si="17"/>
        <v>0.29451519999999998</v>
      </c>
      <c r="AA44" s="846" t="s">
        <v>891</v>
      </c>
      <c r="AB44" s="943">
        <f t="shared" si="11"/>
        <v>0.48034026666666663</v>
      </c>
      <c r="AC44" s="639"/>
    </row>
    <row r="45" spans="1:41" s="637" customFormat="1" ht="13.5" thickBot="1" x14ac:dyDescent="0.25">
      <c r="A45" s="975"/>
      <c r="B45" s="976"/>
      <c r="C45" s="699"/>
      <c r="D45" s="977">
        <f t="shared" si="12"/>
        <v>5.7870370370370371E-2</v>
      </c>
      <c r="E45" s="825">
        <f t="shared" si="13"/>
        <v>5.401234567901235E-2</v>
      </c>
      <c r="F45" s="624" t="s">
        <v>90</v>
      </c>
      <c r="G45" s="864" t="s">
        <v>852</v>
      </c>
      <c r="H45" s="616">
        <v>46</v>
      </c>
      <c r="I45" s="624" t="s">
        <v>13</v>
      </c>
      <c r="J45" s="659">
        <v>180</v>
      </c>
      <c r="K45" s="634">
        <v>4</v>
      </c>
      <c r="L45" s="634">
        <v>3</v>
      </c>
      <c r="M45" s="793">
        <v>15</v>
      </c>
      <c r="N45" s="813" t="s">
        <v>575</v>
      </c>
      <c r="O45" s="703">
        <f t="shared" si="14"/>
        <v>7.333333333333333</v>
      </c>
      <c r="P45" s="656">
        <f t="shared" si="15"/>
        <v>2.678296296296296E-2</v>
      </c>
      <c r="Q45" s="647" t="s">
        <v>548</v>
      </c>
      <c r="R45" s="890" t="s">
        <v>15</v>
      </c>
      <c r="S45" s="624">
        <v>180</v>
      </c>
      <c r="T45" s="703">
        <v>14</v>
      </c>
      <c r="U45" s="634">
        <v>11</v>
      </c>
      <c r="V45" s="634">
        <v>8</v>
      </c>
      <c r="W45" s="633" t="s">
        <v>301</v>
      </c>
      <c r="X45" s="793">
        <f t="shared" si="16"/>
        <v>11</v>
      </c>
      <c r="Y45" s="942">
        <f t="shared" si="3"/>
        <v>2.678296296296296E-2</v>
      </c>
      <c r="Z45" s="1169">
        <f t="shared" si="17"/>
        <v>4.0174444444444443E-2</v>
      </c>
      <c r="AA45" s="839" t="s">
        <v>550</v>
      </c>
      <c r="AB45" s="943">
        <f t="shared" si="11"/>
        <v>6.695740740740741E-2</v>
      </c>
      <c r="AC45" s="648"/>
      <c r="AD45" s="630"/>
      <c r="AF45" s="630"/>
      <c r="AG45" s="630"/>
      <c r="AH45" s="630"/>
      <c r="AI45" s="630"/>
      <c r="AJ45" s="630"/>
      <c r="AK45" s="630"/>
      <c r="AL45" s="630"/>
      <c r="AM45" s="630"/>
      <c r="AN45" s="630"/>
      <c r="AO45" s="630"/>
    </row>
    <row r="46" spans="1:41" s="637" customFormat="1" ht="13.5" thickBot="1" x14ac:dyDescent="0.25">
      <c r="A46" s="1010"/>
      <c r="B46" s="1011"/>
      <c r="C46" s="1012"/>
      <c r="D46" s="968">
        <f t="shared" si="12"/>
        <v>0.3</v>
      </c>
      <c r="E46" s="969">
        <f t="shared" si="13"/>
        <v>0.36651234567901236</v>
      </c>
      <c r="F46" s="761" t="s">
        <v>90</v>
      </c>
      <c r="G46" s="867" t="s">
        <v>852</v>
      </c>
      <c r="H46" s="883">
        <v>47</v>
      </c>
      <c r="I46" s="761" t="s">
        <v>13</v>
      </c>
      <c r="J46" s="737">
        <v>250</v>
      </c>
      <c r="K46" s="642">
        <v>98</v>
      </c>
      <c r="L46" s="642">
        <v>93</v>
      </c>
      <c r="M46" s="790">
        <v>108</v>
      </c>
      <c r="N46" s="814" t="s">
        <v>24</v>
      </c>
      <c r="O46" s="772">
        <f t="shared" si="14"/>
        <v>99.666666666666671</v>
      </c>
      <c r="P46" s="656">
        <f t="shared" si="15"/>
        <v>0.26208346666666665</v>
      </c>
      <c r="Q46" s="657" t="s">
        <v>888</v>
      </c>
      <c r="R46" s="895" t="s">
        <v>15</v>
      </c>
      <c r="S46" s="761">
        <v>180</v>
      </c>
      <c r="T46" s="772">
        <v>85</v>
      </c>
      <c r="U46" s="642">
        <v>92</v>
      </c>
      <c r="V46" s="642">
        <v>95</v>
      </c>
      <c r="W46" s="643" t="s">
        <v>920</v>
      </c>
      <c r="X46" s="790">
        <f t="shared" si="16"/>
        <v>90.666666666666671</v>
      </c>
      <c r="Y46" s="942">
        <f t="shared" si="3"/>
        <v>0.26208346666666665</v>
      </c>
      <c r="Z46" s="1169">
        <f t="shared" si="17"/>
        <v>0.33113481481481483</v>
      </c>
      <c r="AA46" s="842" t="s">
        <v>549</v>
      </c>
      <c r="AB46" s="943">
        <f t="shared" si="11"/>
        <v>0.59321828148148148</v>
      </c>
      <c r="AC46" s="648"/>
      <c r="AD46" s="630"/>
      <c r="AF46" s="630"/>
      <c r="AG46" s="630"/>
      <c r="AH46" s="630"/>
      <c r="AI46" s="630"/>
      <c r="AJ46" s="630"/>
      <c r="AK46" s="630"/>
      <c r="AL46" s="630"/>
      <c r="AM46" s="630"/>
      <c r="AN46" s="630"/>
      <c r="AO46" s="630"/>
    </row>
    <row r="47" spans="1:41" s="630" customFormat="1" ht="13.5" thickBot="1" x14ac:dyDescent="0.25">
      <c r="A47" s="1016">
        <v>44357</v>
      </c>
      <c r="B47" s="686">
        <v>0.87152777777777779</v>
      </c>
      <c r="C47" s="983">
        <v>18</v>
      </c>
      <c r="D47" s="977">
        <f t="shared" si="12"/>
        <v>0.39713541666666669</v>
      </c>
      <c r="E47" s="825">
        <f t="shared" si="13"/>
        <v>0.57777777777777772</v>
      </c>
      <c r="F47" s="626" t="s">
        <v>90</v>
      </c>
      <c r="G47" s="868" t="s">
        <v>852</v>
      </c>
      <c r="H47" s="618">
        <v>48</v>
      </c>
      <c r="I47" s="626" t="s">
        <v>13</v>
      </c>
      <c r="J47" s="625">
        <v>320</v>
      </c>
      <c r="K47" s="666">
        <v>175</v>
      </c>
      <c r="L47" s="666">
        <v>176</v>
      </c>
      <c r="M47" s="795">
        <v>183</v>
      </c>
      <c r="N47" s="679" t="s">
        <v>921</v>
      </c>
      <c r="O47" s="776">
        <f t="shared" si="14"/>
        <v>178</v>
      </c>
      <c r="P47" s="689">
        <f t="shared" si="15"/>
        <v>0.36567875</v>
      </c>
      <c r="Q47" s="672" t="s">
        <v>548</v>
      </c>
      <c r="R47" s="896" t="s">
        <v>15</v>
      </c>
      <c r="S47" s="626">
        <v>250</v>
      </c>
      <c r="T47" s="776">
        <v>126</v>
      </c>
      <c r="U47" s="666">
        <v>155</v>
      </c>
      <c r="V47" s="666">
        <v>208</v>
      </c>
      <c r="W47" s="670" t="s">
        <v>969</v>
      </c>
      <c r="X47" s="795">
        <f t="shared" si="16"/>
        <v>163</v>
      </c>
      <c r="Y47" s="942">
        <f t="shared" si="3"/>
        <v>0.36567875</v>
      </c>
      <c r="Z47" s="942">
        <f t="shared" si="17"/>
        <v>0.42862479999999997</v>
      </c>
      <c r="AA47" s="846" t="s">
        <v>891</v>
      </c>
      <c r="AB47" s="943">
        <f t="shared" si="11"/>
        <v>0.79430354999999997</v>
      </c>
    </row>
    <row r="48" spans="1:41" s="630" customFormat="1" ht="13.5" thickBot="1" x14ac:dyDescent="0.25">
      <c r="A48" s="685">
        <v>44354</v>
      </c>
      <c r="B48" s="686">
        <v>0.82847222222222217</v>
      </c>
      <c r="C48" s="983">
        <v>21</v>
      </c>
      <c r="D48" s="977">
        <f t="shared" si="12"/>
        <v>0.57870370370370372</v>
      </c>
      <c r="E48" s="825">
        <f t="shared" si="13"/>
        <v>0.4067460317460318</v>
      </c>
      <c r="F48" s="626" t="s">
        <v>284</v>
      </c>
      <c r="G48" s="868" t="s">
        <v>852</v>
      </c>
      <c r="H48" s="618">
        <v>49</v>
      </c>
      <c r="I48" s="626" t="s">
        <v>13</v>
      </c>
      <c r="J48" s="625">
        <v>630</v>
      </c>
      <c r="K48" s="666">
        <v>523</v>
      </c>
      <c r="L48" s="666">
        <v>525</v>
      </c>
      <c r="M48" s="795">
        <v>484</v>
      </c>
      <c r="N48" s="679" t="s">
        <v>44</v>
      </c>
      <c r="O48" s="776">
        <f t="shared" si="14"/>
        <v>510.66666666666669</v>
      </c>
      <c r="P48" s="689">
        <f t="shared" si="15"/>
        <v>0.53287661375661377</v>
      </c>
      <c r="Q48" s="672" t="s">
        <v>888</v>
      </c>
      <c r="R48" s="896" t="s">
        <v>15</v>
      </c>
      <c r="S48" s="626">
        <v>630</v>
      </c>
      <c r="T48" s="776">
        <v>329</v>
      </c>
      <c r="U48" s="666">
        <v>369</v>
      </c>
      <c r="V48" s="666">
        <v>318</v>
      </c>
      <c r="W48" s="670" t="s">
        <v>84</v>
      </c>
      <c r="X48" s="795">
        <f t="shared" si="16"/>
        <v>338.66666666666669</v>
      </c>
      <c r="Y48" s="942">
        <f t="shared" si="3"/>
        <v>0.53287661375661377</v>
      </c>
      <c r="Z48" s="942">
        <f t="shared" si="17"/>
        <v>0.35339597883597884</v>
      </c>
      <c r="AA48" s="846" t="s">
        <v>888</v>
      </c>
      <c r="AB48" s="943">
        <f t="shared" si="11"/>
        <v>0.88627259259259261</v>
      </c>
    </row>
    <row r="49" spans="1:41" s="630" customFormat="1" ht="13.5" thickBot="1" x14ac:dyDescent="0.25">
      <c r="A49" s="685">
        <v>44362</v>
      </c>
      <c r="B49" s="686">
        <v>0.80625000000000002</v>
      </c>
      <c r="C49" s="983">
        <v>25</v>
      </c>
      <c r="D49" s="977">
        <f t="shared" si="12"/>
        <v>8.2465277777777776E-2</v>
      </c>
      <c r="E49" s="825"/>
      <c r="F49" s="626" t="s">
        <v>90</v>
      </c>
      <c r="G49" s="868" t="s">
        <v>852</v>
      </c>
      <c r="H49" s="618">
        <v>50</v>
      </c>
      <c r="I49" s="626" t="s">
        <v>13</v>
      </c>
      <c r="J49" s="625">
        <v>160</v>
      </c>
      <c r="K49" s="666">
        <v>18</v>
      </c>
      <c r="L49" s="666">
        <v>19</v>
      </c>
      <c r="M49" s="795">
        <v>15</v>
      </c>
      <c r="N49" s="679" t="s">
        <v>79</v>
      </c>
      <c r="O49" s="776">
        <f t="shared" si="14"/>
        <v>17.333333333333332</v>
      </c>
      <c r="P49" s="689">
        <f t="shared" si="15"/>
        <v>7.1218333333333328E-2</v>
      </c>
      <c r="Q49" s="671" t="s">
        <v>892</v>
      </c>
      <c r="R49" s="896"/>
      <c r="S49" s="679"/>
      <c r="T49" s="776"/>
      <c r="U49" s="666"/>
      <c r="V49" s="666"/>
      <c r="W49" s="670"/>
      <c r="X49" s="795"/>
      <c r="Y49" s="942">
        <f t="shared" si="3"/>
        <v>7.1218333333333328E-2</v>
      </c>
      <c r="Z49" s="942"/>
      <c r="AA49" s="845"/>
      <c r="AB49" s="943">
        <f t="shared" si="11"/>
        <v>7.1218333333333328E-2</v>
      </c>
    </row>
    <row r="50" spans="1:41" s="630" customFormat="1" ht="13.5" thickBot="1" x14ac:dyDescent="0.25">
      <c r="A50" s="685">
        <v>44362</v>
      </c>
      <c r="B50" s="686">
        <v>0.78819444444444453</v>
      </c>
      <c r="C50" s="983">
        <v>26</v>
      </c>
      <c r="D50" s="977">
        <f t="shared" si="12"/>
        <v>0.17746913580246912</v>
      </c>
      <c r="E50" s="825">
        <f>(MAX(T50:V50))/S50/1.44</f>
        <v>0.23368606701940037</v>
      </c>
      <c r="F50" s="626" t="s">
        <v>90</v>
      </c>
      <c r="G50" s="868" t="s">
        <v>852</v>
      </c>
      <c r="H50" s="618">
        <v>51</v>
      </c>
      <c r="I50" s="626" t="s">
        <v>13</v>
      </c>
      <c r="J50" s="625">
        <v>630</v>
      </c>
      <c r="K50" s="666">
        <v>133</v>
      </c>
      <c r="L50" s="666">
        <v>161</v>
      </c>
      <c r="M50" s="795">
        <v>146</v>
      </c>
      <c r="N50" s="679" t="s">
        <v>351</v>
      </c>
      <c r="O50" s="776">
        <f t="shared" si="14"/>
        <v>146.66666666666666</v>
      </c>
      <c r="P50" s="689">
        <f t="shared" si="15"/>
        <v>0.15304550264550262</v>
      </c>
      <c r="Q50" s="671" t="s">
        <v>892</v>
      </c>
      <c r="R50" s="896" t="s">
        <v>15</v>
      </c>
      <c r="S50" s="626">
        <v>630</v>
      </c>
      <c r="T50" s="776">
        <v>183</v>
      </c>
      <c r="U50" s="666">
        <v>202</v>
      </c>
      <c r="V50" s="666">
        <v>212</v>
      </c>
      <c r="W50" s="670" t="s">
        <v>968</v>
      </c>
      <c r="X50" s="795">
        <f>(T50+U50+V50)/3</f>
        <v>199</v>
      </c>
      <c r="Y50" s="942">
        <f t="shared" si="3"/>
        <v>0.15304550264550262</v>
      </c>
      <c r="Z50" s="942">
        <f>1.73*0.38*X50/S50</f>
        <v>0.20765492063492064</v>
      </c>
      <c r="AA50" s="845" t="s">
        <v>892</v>
      </c>
      <c r="AB50" s="943">
        <f t="shared" si="11"/>
        <v>0.36070042328042329</v>
      </c>
    </row>
    <row r="51" spans="1:41" s="630" customFormat="1" ht="13.5" thickBot="1" x14ac:dyDescent="0.25">
      <c r="A51" s="685">
        <v>44362</v>
      </c>
      <c r="B51" s="686">
        <v>0.8222222222222223</v>
      </c>
      <c r="C51" s="983">
        <v>25</v>
      </c>
      <c r="D51" s="977">
        <f t="shared" si="12"/>
        <v>0.26041666666666669</v>
      </c>
      <c r="E51" s="825"/>
      <c r="F51" s="626" t="s">
        <v>90</v>
      </c>
      <c r="G51" s="868" t="s">
        <v>852</v>
      </c>
      <c r="H51" s="618">
        <v>52</v>
      </c>
      <c r="I51" s="626" t="s">
        <v>13</v>
      </c>
      <c r="J51" s="625">
        <v>160</v>
      </c>
      <c r="K51" s="666">
        <v>59</v>
      </c>
      <c r="L51" s="666">
        <v>60</v>
      </c>
      <c r="M51" s="795">
        <v>53</v>
      </c>
      <c r="N51" s="679" t="s">
        <v>169</v>
      </c>
      <c r="O51" s="776">
        <f t="shared" si="14"/>
        <v>57.333333333333336</v>
      </c>
      <c r="P51" s="689">
        <f t="shared" si="15"/>
        <v>0.23556833333333332</v>
      </c>
      <c r="Q51" s="672" t="s">
        <v>891</v>
      </c>
      <c r="R51" s="896"/>
      <c r="S51" s="679"/>
      <c r="T51" s="776"/>
      <c r="U51" s="666"/>
      <c r="V51" s="666"/>
      <c r="W51" s="670"/>
      <c r="X51" s="795"/>
      <c r="Y51" s="942">
        <f t="shared" si="3"/>
        <v>0.23556833333333332</v>
      </c>
      <c r="Z51" s="942"/>
      <c r="AA51" s="845"/>
      <c r="AB51" s="943">
        <f t="shared" si="11"/>
        <v>0.23556833333333332</v>
      </c>
    </row>
    <row r="52" spans="1:41" s="637" customFormat="1" ht="13.5" thickBot="1" x14ac:dyDescent="0.25">
      <c r="A52" s="975"/>
      <c r="B52" s="976"/>
      <c r="C52" s="699"/>
      <c r="D52" s="977">
        <f t="shared" si="12"/>
        <v>0.44704861111111116</v>
      </c>
      <c r="E52" s="825">
        <f t="shared" ref="E52:E58" si="18">(MAX(T52:V52))/S52/1.44</f>
        <v>0.30164930555555558</v>
      </c>
      <c r="F52" s="624" t="s">
        <v>90</v>
      </c>
      <c r="G52" s="864" t="s">
        <v>852</v>
      </c>
      <c r="H52" s="616">
        <v>53</v>
      </c>
      <c r="I52" s="624" t="s">
        <v>13</v>
      </c>
      <c r="J52" s="659">
        <v>320</v>
      </c>
      <c r="K52" s="632">
        <v>206</v>
      </c>
      <c r="L52" s="632">
        <v>122</v>
      </c>
      <c r="M52" s="789">
        <v>153</v>
      </c>
      <c r="N52" s="813" t="s">
        <v>400</v>
      </c>
      <c r="O52" s="703">
        <f t="shared" si="14"/>
        <v>160.33333333333334</v>
      </c>
      <c r="P52" s="656">
        <f t="shared" si="15"/>
        <v>0.32938479166666668</v>
      </c>
      <c r="Q52" s="635" t="s">
        <v>550</v>
      </c>
      <c r="R52" s="890" t="s">
        <v>15</v>
      </c>
      <c r="S52" s="624">
        <v>320</v>
      </c>
      <c r="T52" s="771">
        <v>116</v>
      </c>
      <c r="U52" s="632">
        <v>127</v>
      </c>
      <c r="V52" s="632">
        <v>139</v>
      </c>
      <c r="W52" s="633" t="s">
        <v>211</v>
      </c>
      <c r="X52" s="793">
        <f t="shared" ref="X52:X58" si="19">(T52+U52+V52)/3</f>
        <v>127.33333333333333</v>
      </c>
      <c r="Y52" s="942">
        <f t="shared" si="3"/>
        <v>0.32938479166666668</v>
      </c>
      <c r="Z52" s="1169">
        <f t="shared" ref="Z52:Z58" si="20">1.73*0.38*X52/S52</f>
        <v>0.26159041666666666</v>
      </c>
      <c r="AA52" s="836" t="s">
        <v>548</v>
      </c>
      <c r="AB52" s="943">
        <f t="shared" si="11"/>
        <v>0.59097520833333328</v>
      </c>
      <c r="AD52" s="630"/>
      <c r="AF52" s="630"/>
      <c r="AG52" s="630"/>
      <c r="AH52" s="630"/>
      <c r="AI52" s="630"/>
      <c r="AJ52" s="630"/>
      <c r="AK52" s="630"/>
      <c r="AL52" s="630"/>
      <c r="AM52" s="630"/>
      <c r="AN52" s="630"/>
      <c r="AO52" s="630"/>
    </row>
    <row r="53" spans="1:41" s="630" customFormat="1" ht="13.5" thickBot="1" x14ac:dyDescent="0.25">
      <c r="A53" s="685">
        <v>44350</v>
      </c>
      <c r="B53" s="686">
        <v>0.65972222222222221</v>
      </c>
      <c r="C53" s="983">
        <v>19</v>
      </c>
      <c r="D53" s="977">
        <f t="shared" si="12"/>
        <v>0.15277777777777779</v>
      </c>
      <c r="E53" s="825">
        <f t="shared" si="18"/>
        <v>0.34444444444444444</v>
      </c>
      <c r="F53" s="626" t="s">
        <v>90</v>
      </c>
      <c r="G53" s="868" t="s">
        <v>852</v>
      </c>
      <c r="H53" s="618">
        <v>54</v>
      </c>
      <c r="I53" s="626" t="s">
        <v>13</v>
      </c>
      <c r="J53" s="625">
        <v>250</v>
      </c>
      <c r="K53" s="666">
        <v>16</v>
      </c>
      <c r="L53" s="666">
        <v>12</v>
      </c>
      <c r="M53" s="795">
        <v>55</v>
      </c>
      <c r="N53" s="679" t="s">
        <v>317</v>
      </c>
      <c r="O53" s="776">
        <f t="shared" si="14"/>
        <v>27.666666666666668</v>
      </c>
      <c r="P53" s="689">
        <f t="shared" si="15"/>
        <v>7.2752266666666676E-2</v>
      </c>
      <c r="Q53" s="671" t="s">
        <v>892</v>
      </c>
      <c r="R53" s="896" t="s">
        <v>15</v>
      </c>
      <c r="S53" s="626">
        <v>250</v>
      </c>
      <c r="T53" s="776">
        <v>71</v>
      </c>
      <c r="U53" s="666">
        <v>124</v>
      </c>
      <c r="V53" s="666">
        <v>97</v>
      </c>
      <c r="W53" s="670" t="s">
        <v>50</v>
      </c>
      <c r="X53" s="795">
        <f t="shared" si="19"/>
        <v>97.333333333333329</v>
      </c>
      <c r="Y53" s="942">
        <f t="shared" si="3"/>
        <v>7.2752266666666676E-2</v>
      </c>
      <c r="Z53" s="942">
        <f t="shared" si="20"/>
        <v>0.25594773333333332</v>
      </c>
      <c r="AA53" s="845" t="s">
        <v>550</v>
      </c>
      <c r="AB53" s="943">
        <f t="shared" si="11"/>
        <v>0.32869999999999999</v>
      </c>
      <c r="AC53" s="639"/>
    </row>
    <row r="54" spans="1:41" s="637" customFormat="1" ht="13.5" thickBot="1" x14ac:dyDescent="0.25">
      <c r="A54" s="975"/>
      <c r="B54" s="976"/>
      <c r="C54" s="699"/>
      <c r="D54" s="977">
        <f t="shared" si="12"/>
        <v>0.3298611111111111</v>
      </c>
      <c r="E54" s="825">
        <f t="shared" si="18"/>
        <v>0.29166666666666669</v>
      </c>
      <c r="F54" s="624" t="s">
        <v>90</v>
      </c>
      <c r="G54" s="864" t="s">
        <v>852</v>
      </c>
      <c r="H54" s="616">
        <v>56</v>
      </c>
      <c r="I54" s="624" t="s">
        <v>13</v>
      </c>
      <c r="J54" s="659">
        <v>400</v>
      </c>
      <c r="K54" s="632">
        <v>152</v>
      </c>
      <c r="L54" s="632">
        <v>190</v>
      </c>
      <c r="M54" s="789">
        <v>185</v>
      </c>
      <c r="N54" s="813" t="s">
        <v>967</v>
      </c>
      <c r="O54" s="703">
        <f t="shared" si="14"/>
        <v>175.66666666666666</v>
      </c>
      <c r="P54" s="656">
        <f t="shared" si="15"/>
        <v>0.28870816666666665</v>
      </c>
      <c r="Q54" s="635" t="s">
        <v>550</v>
      </c>
      <c r="R54" s="890" t="s">
        <v>15</v>
      </c>
      <c r="S54" s="624">
        <v>400</v>
      </c>
      <c r="T54" s="771">
        <v>168</v>
      </c>
      <c r="U54" s="632">
        <v>167</v>
      </c>
      <c r="V54" s="632">
        <v>117</v>
      </c>
      <c r="W54" s="633" t="s">
        <v>164</v>
      </c>
      <c r="X54" s="793">
        <f t="shared" si="19"/>
        <v>150.66666666666666</v>
      </c>
      <c r="Y54" s="942">
        <f t="shared" si="3"/>
        <v>0.28870816666666665</v>
      </c>
      <c r="Z54" s="1169">
        <f t="shared" si="20"/>
        <v>0.24762066666666666</v>
      </c>
      <c r="AA54" s="836" t="s">
        <v>550</v>
      </c>
      <c r="AB54" s="943">
        <f t="shared" si="11"/>
        <v>0.53632883333333337</v>
      </c>
      <c r="AC54" s="648"/>
      <c r="AD54" s="630"/>
      <c r="AF54" s="630"/>
      <c r="AG54" s="630"/>
      <c r="AH54" s="630"/>
      <c r="AI54" s="630"/>
      <c r="AJ54" s="630"/>
      <c r="AK54" s="630"/>
      <c r="AL54" s="630"/>
      <c r="AM54" s="630"/>
      <c r="AN54" s="630"/>
      <c r="AO54" s="630"/>
    </row>
    <row r="55" spans="1:41" s="630" customFormat="1" ht="13.5" thickBot="1" x14ac:dyDescent="0.25">
      <c r="A55" s="685">
        <v>44369</v>
      </c>
      <c r="B55" s="686">
        <v>0.80208333333333337</v>
      </c>
      <c r="C55" s="983">
        <v>30</v>
      </c>
      <c r="D55" s="977">
        <f t="shared" si="12"/>
        <v>0.19731040564373897</v>
      </c>
      <c r="E55" s="825">
        <f t="shared" si="18"/>
        <v>0.22927689594356263</v>
      </c>
      <c r="F55" s="626" t="s">
        <v>90</v>
      </c>
      <c r="G55" s="868" t="s">
        <v>852</v>
      </c>
      <c r="H55" s="618">
        <v>57</v>
      </c>
      <c r="I55" s="626" t="s">
        <v>13</v>
      </c>
      <c r="J55" s="625">
        <v>630</v>
      </c>
      <c r="K55" s="666">
        <v>179</v>
      </c>
      <c r="L55" s="666">
        <v>158</v>
      </c>
      <c r="M55" s="795">
        <v>149</v>
      </c>
      <c r="N55" s="679" t="s">
        <v>26</v>
      </c>
      <c r="O55" s="776">
        <f t="shared" si="14"/>
        <v>162</v>
      </c>
      <c r="P55" s="689">
        <f t="shared" si="15"/>
        <v>0.1690457142857143</v>
      </c>
      <c r="Q55" s="672" t="s">
        <v>892</v>
      </c>
      <c r="R55" s="896" t="s">
        <v>15</v>
      </c>
      <c r="S55" s="626">
        <v>630</v>
      </c>
      <c r="T55" s="776">
        <v>194</v>
      </c>
      <c r="U55" s="666">
        <v>208</v>
      </c>
      <c r="V55" s="666">
        <v>172</v>
      </c>
      <c r="W55" s="670" t="s">
        <v>53</v>
      </c>
      <c r="X55" s="795">
        <f t="shared" si="19"/>
        <v>191.33333333333334</v>
      </c>
      <c r="Y55" s="942">
        <f t="shared" si="3"/>
        <v>0.1690457142857143</v>
      </c>
      <c r="Z55" s="942">
        <f t="shared" si="20"/>
        <v>0.19965481481481481</v>
      </c>
      <c r="AA55" s="846" t="s">
        <v>892</v>
      </c>
      <c r="AB55" s="943">
        <f t="shared" si="11"/>
        <v>0.36870052910052908</v>
      </c>
    </row>
    <row r="56" spans="1:41" s="631" customFormat="1" ht="13.5" thickBot="1" x14ac:dyDescent="0.25">
      <c r="A56" s="685">
        <v>44363</v>
      </c>
      <c r="B56" s="686">
        <v>0.37847222222222227</v>
      </c>
      <c r="C56" s="687">
        <v>18</v>
      </c>
      <c r="D56" s="977">
        <f t="shared" si="12"/>
        <v>6.3888888888888884E-2</v>
      </c>
      <c r="E56" s="825">
        <f t="shared" si="18"/>
        <v>0</v>
      </c>
      <c r="F56" s="626" t="s">
        <v>90</v>
      </c>
      <c r="G56" s="868" t="s">
        <v>852</v>
      </c>
      <c r="H56" s="618">
        <v>58</v>
      </c>
      <c r="I56" s="626" t="s">
        <v>33</v>
      </c>
      <c r="J56" s="625">
        <v>250</v>
      </c>
      <c r="K56" s="666">
        <v>3</v>
      </c>
      <c r="L56" s="666">
        <v>23</v>
      </c>
      <c r="M56" s="795">
        <v>18</v>
      </c>
      <c r="N56" s="679" t="s">
        <v>30</v>
      </c>
      <c r="O56" s="776">
        <f t="shared" si="14"/>
        <v>14.666666666666666</v>
      </c>
      <c r="P56" s="689">
        <f t="shared" si="15"/>
        <v>3.8567466666666661E-2</v>
      </c>
      <c r="Q56" s="672" t="s">
        <v>888</v>
      </c>
      <c r="R56" s="896" t="s">
        <v>214</v>
      </c>
      <c r="S56" s="626">
        <v>250</v>
      </c>
      <c r="T56" s="776"/>
      <c r="U56" s="666"/>
      <c r="V56" s="666"/>
      <c r="W56" s="670"/>
      <c r="X56" s="795">
        <f t="shared" si="19"/>
        <v>0</v>
      </c>
      <c r="Y56" s="942">
        <f t="shared" si="3"/>
        <v>3.8567466666666661E-2</v>
      </c>
      <c r="Z56" s="942">
        <f t="shared" si="20"/>
        <v>0</v>
      </c>
      <c r="AA56" s="846" t="s">
        <v>888</v>
      </c>
      <c r="AB56" s="943">
        <f t="shared" si="11"/>
        <v>3.8567466666666661E-2</v>
      </c>
      <c r="AD56" s="630"/>
      <c r="AF56" s="630"/>
      <c r="AG56" s="630"/>
      <c r="AH56" s="630"/>
      <c r="AI56" s="630"/>
      <c r="AJ56" s="630"/>
      <c r="AK56" s="630"/>
      <c r="AL56" s="630"/>
      <c r="AM56" s="630"/>
      <c r="AN56" s="630"/>
      <c r="AO56" s="630"/>
    </row>
    <row r="57" spans="1:41" s="637" customFormat="1" ht="13.5" thickBot="1" x14ac:dyDescent="0.25">
      <c r="A57" s="1010"/>
      <c r="B57" s="1011"/>
      <c r="C57" s="1012"/>
      <c r="D57" s="968">
        <f t="shared" si="12"/>
        <v>0.18750000000000003</v>
      </c>
      <c r="E57" s="969">
        <f t="shared" si="18"/>
        <v>0.18628747795414463</v>
      </c>
      <c r="F57" s="761" t="s">
        <v>90</v>
      </c>
      <c r="G57" s="867" t="s">
        <v>852</v>
      </c>
      <c r="H57" s="883">
        <v>59</v>
      </c>
      <c r="I57" s="761" t="s">
        <v>13</v>
      </c>
      <c r="J57" s="737">
        <v>400</v>
      </c>
      <c r="K57" s="642">
        <v>103</v>
      </c>
      <c r="L57" s="642">
        <v>108</v>
      </c>
      <c r="M57" s="790">
        <v>97</v>
      </c>
      <c r="N57" s="814" t="s">
        <v>392</v>
      </c>
      <c r="O57" s="772">
        <f t="shared" si="14"/>
        <v>102.66666666666667</v>
      </c>
      <c r="P57" s="656">
        <f t="shared" si="15"/>
        <v>0.16873266666666667</v>
      </c>
      <c r="Q57" s="657" t="s">
        <v>549</v>
      </c>
      <c r="R57" s="895" t="s">
        <v>15</v>
      </c>
      <c r="S57" s="761">
        <v>630</v>
      </c>
      <c r="T57" s="772">
        <v>169</v>
      </c>
      <c r="U57" s="642">
        <v>154</v>
      </c>
      <c r="V57" s="642">
        <v>99</v>
      </c>
      <c r="W57" s="643" t="s">
        <v>149</v>
      </c>
      <c r="X57" s="790">
        <f t="shared" si="19"/>
        <v>140.66666666666666</v>
      </c>
      <c r="Y57" s="942">
        <f t="shared" si="3"/>
        <v>0.16873266666666667</v>
      </c>
      <c r="Z57" s="1169">
        <f t="shared" si="20"/>
        <v>0.14678455026455026</v>
      </c>
      <c r="AA57" s="843"/>
      <c r="AB57" s="943">
        <f t="shared" si="11"/>
        <v>0.31551721693121693</v>
      </c>
      <c r="AD57" s="630"/>
      <c r="AF57" s="630"/>
      <c r="AG57" s="630"/>
      <c r="AH57" s="630"/>
      <c r="AI57" s="630"/>
      <c r="AJ57" s="630"/>
      <c r="AK57" s="630"/>
      <c r="AL57" s="630"/>
      <c r="AM57" s="630"/>
      <c r="AN57" s="630"/>
      <c r="AO57" s="630"/>
    </row>
    <row r="58" spans="1:41" s="658" customFormat="1" ht="13.5" thickBot="1" x14ac:dyDescent="0.25">
      <c r="A58" s="1017">
        <v>44366</v>
      </c>
      <c r="B58" s="1018">
        <v>0.4861111111111111</v>
      </c>
      <c r="C58" s="1019">
        <v>21</v>
      </c>
      <c r="D58" s="1020">
        <f t="shared" si="12"/>
        <v>1.7361111111111112E-2</v>
      </c>
      <c r="E58" s="1021">
        <f t="shared" si="18"/>
        <v>0</v>
      </c>
      <c r="F58" s="1022" t="s">
        <v>90</v>
      </c>
      <c r="G58" s="1023" t="s">
        <v>852</v>
      </c>
      <c r="H58" s="884">
        <v>60</v>
      </c>
      <c r="I58" s="1022" t="s">
        <v>13</v>
      </c>
      <c r="J58" s="1024">
        <v>1000</v>
      </c>
      <c r="K58" s="1025">
        <v>25</v>
      </c>
      <c r="L58" s="1025">
        <v>10</v>
      </c>
      <c r="M58" s="1026">
        <v>19</v>
      </c>
      <c r="N58" s="1027" t="s">
        <v>254</v>
      </c>
      <c r="O58" s="1028">
        <f t="shared" si="14"/>
        <v>18</v>
      </c>
      <c r="P58" s="1029">
        <f t="shared" si="15"/>
        <v>1.18332E-2</v>
      </c>
      <c r="Q58" s="1030" t="s">
        <v>892</v>
      </c>
      <c r="R58" s="1031" t="s">
        <v>15</v>
      </c>
      <c r="S58" s="1022">
        <v>1000</v>
      </c>
      <c r="T58" s="1028"/>
      <c r="U58" s="1025"/>
      <c r="V58" s="1025"/>
      <c r="W58" s="1032"/>
      <c r="X58" s="1026">
        <f t="shared" si="19"/>
        <v>0</v>
      </c>
      <c r="Y58" s="942">
        <f t="shared" si="3"/>
        <v>1.18332E-2</v>
      </c>
      <c r="Z58" s="1576">
        <f t="shared" si="20"/>
        <v>0</v>
      </c>
      <c r="AA58" s="1033" t="s">
        <v>892</v>
      </c>
      <c r="AB58" s="943">
        <f t="shared" si="11"/>
        <v>1.18332E-2</v>
      </c>
    </row>
    <row r="59" spans="1:41" s="631" customFormat="1" ht="13.5" thickBot="1" x14ac:dyDescent="0.25">
      <c r="A59" s="685">
        <v>44362</v>
      </c>
      <c r="B59" s="686">
        <v>0.36458333333333331</v>
      </c>
      <c r="C59" s="687">
        <v>18</v>
      </c>
      <c r="D59" s="1034">
        <f t="shared" si="12"/>
        <v>3.4722222222222224E-2</v>
      </c>
      <c r="E59" s="977"/>
      <c r="F59" s="626" t="s">
        <v>90</v>
      </c>
      <c r="G59" s="873" t="s">
        <v>852</v>
      </c>
      <c r="H59" s="755">
        <v>61</v>
      </c>
      <c r="I59" s="626" t="s">
        <v>33</v>
      </c>
      <c r="J59" s="744">
        <v>400</v>
      </c>
      <c r="K59" s="710">
        <v>1</v>
      </c>
      <c r="L59" s="710">
        <v>0</v>
      </c>
      <c r="M59" s="807">
        <v>20</v>
      </c>
      <c r="N59" s="679" t="s">
        <v>149</v>
      </c>
      <c r="O59" s="786">
        <f t="shared" si="14"/>
        <v>7</v>
      </c>
      <c r="P59" s="714">
        <f t="shared" si="15"/>
        <v>1.1504499999999999E-2</v>
      </c>
      <c r="Q59" s="708" t="s">
        <v>892</v>
      </c>
      <c r="R59" s="770"/>
      <c r="S59" s="679"/>
      <c r="T59" s="786"/>
      <c r="U59" s="710"/>
      <c r="V59" s="710"/>
      <c r="W59" s="679"/>
      <c r="X59" s="1035"/>
      <c r="Y59" s="942">
        <f t="shared" si="3"/>
        <v>1.1504499999999999E-2</v>
      </c>
      <c r="Z59" s="942"/>
      <c r="AA59" s="853"/>
      <c r="AB59" s="943">
        <f t="shared" si="11"/>
        <v>1.1504499999999999E-2</v>
      </c>
    </row>
    <row r="60" spans="1:41" s="630" customFormat="1" ht="13.5" thickBot="1" x14ac:dyDescent="0.25">
      <c r="A60" s="993">
        <v>44351</v>
      </c>
      <c r="B60" s="985">
        <v>0.81041666666666667</v>
      </c>
      <c r="C60" s="1036">
        <v>22</v>
      </c>
      <c r="D60" s="1034">
        <f t="shared" si="12"/>
        <v>0.33333333333333331</v>
      </c>
      <c r="E60" s="977">
        <f t="shared" ref="E60:E79" si="21">(MAX(T60:V60))/S60/1.44</f>
        <v>0.50173611111111116</v>
      </c>
      <c r="F60" s="626" t="s">
        <v>90</v>
      </c>
      <c r="G60" s="873" t="s">
        <v>852</v>
      </c>
      <c r="H60" s="755">
        <v>63</v>
      </c>
      <c r="I60" s="626" t="s">
        <v>13</v>
      </c>
      <c r="J60" s="744">
        <v>400</v>
      </c>
      <c r="K60" s="710">
        <v>192</v>
      </c>
      <c r="L60" s="710">
        <v>173</v>
      </c>
      <c r="M60" s="807">
        <v>182</v>
      </c>
      <c r="N60" s="679" t="s">
        <v>193</v>
      </c>
      <c r="O60" s="786">
        <f t="shared" si="14"/>
        <v>182.33333333333334</v>
      </c>
      <c r="P60" s="714">
        <f t="shared" si="15"/>
        <v>0.29966483333333332</v>
      </c>
      <c r="Q60" s="708" t="s">
        <v>891</v>
      </c>
      <c r="R60" s="770" t="s">
        <v>15</v>
      </c>
      <c r="S60" s="626">
        <v>400</v>
      </c>
      <c r="T60" s="786">
        <v>289</v>
      </c>
      <c r="U60" s="710">
        <v>225</v>
      </c>
      <c r="V60" s="710">
        <v>197</v>
      </c>
      <c r="W60" s="679" t="s">
        <v>848</v>
      </c>
      <c r="X60" s="1037">
        <f t="shared" ref="X60:X79" si="22">(T60+U60+V60)/3</f>
        <v>237</v>
      </c>
      <c r="Y60" s="942">
        <f t="shared" si="3"/>
        <v>0.29966483333333332</v>
      </c>
      <c r="Z60" s="942">
        <f t="shared" ref="Z60:Z79" si="23">1.73*0.38*X60/S60</f>
        <v>0.38950950000000001</v>
      </c>
      <c r="AA60" s="1038" t="s">
        <v>896</v>
      </c>
      <c r="AB60" s="943">
        <f t="shared" si="11"/>
        <v>0.68917433333333333</v>
      </c>
      <c r="AC60" s="639"/>
    </row>
    <row r="61" spans="1:41" s="630" customFormat="1" ht="13.5" thickBot="1" x14ac:dyDescent="0.25">
      <c r="A61" s="993">
        <v>44358</v>
      </c>
      <c r="B61" s="985">
        <v>0.7895833333333333</v>
      </c>
      <c r="C61" s="986">
        <v>19</v>
      </c>
      <c r="D61" s="947">
        <f t="shared" si="12"/>
        <v>0.11133156966490301</v>
      </c>
      <c r="E61" s="948">
        <f t="shared" si="21"/>
        <v>0.23589065255731925</v>
      </c>
      <c r="F61" s="763" t="s">
        <v>90</v>
      </c>
      <c r="G61" s="869" t="s">
        <v>852</v>
      </c>
      <c r="H61" s="876">
        <v>64</v>
      </c>
      <c r="I61" s="763" t="s">
        <v>13</v>
      </c>
      <c r="J61" s="739">
        <v>630</v>
      </c>
      <c r="K61" s="674">
        <v>98</v>
      </c>
      <c r="L61" s="674">
        <v>101</v>
      </c>
      <c r="M61" s="796">
        <v>71</v>
      </c>
      <c r="N61" s="817" t="s">
        <v>149</v>
      </c>
      <c r="O61" s="777">
        <f t="shared" si="14"/>
        <v>90</v>
      </c>
      <c r="P61" s="1039">
        <f t="shared" si="15"/>
        <v>9.3914285714285714E-2</v>
      </c>
      <c r="Q61" s="676" t="s">
        <v>888</v>
      </c>
      <c r="R61" s="897" t="s">
        <v>15</v>
      </c>
      <c r="S61" s="763">
        <v>630</v>
      </c>
      <c r="T61" s="777">
        <v>145</v>
      </c>
      <c r="U61" s="674">
        <v>214</v>
      </c>
      <c r="V61" s="674">
        <v>127</v>
      </c>
      <c r="W61" s="675" t="s">
        <v>47</v>
      </c>
      <c r="X61" s="796">
        <f t="shared" si="22"/>
        <v>162</v>
      </c>
      <c r="Y61" s="942">
        <f t="shared" si="3"/>
        <v>9.3914285714285714E-2</v>
      </c>
      <c r="Z61" s="942">
        <f t="shared" si="23"/>
        <v>0.1690457142857143</v>
      </c>
      <c r="AA61" s="1038" t="s">
        <v>891</v>
      </c>
      <c r="AB61" s="943">
        <f t="shared" si="11"/>
        <v>0.26296000000000003</v>
      </c>
    </row>
    <row r="62" spans="1:41" s="630" customFormat="1" ht="13.5" thickBot="1" x14ac:dyDescent="0.25">
      <c r="A62" s="993">
        <v>44351</v>
      </c>
      <c r="B62" s="985">
        <v>0.77430555555555547</v>
      </c>
      <c r="C62" s="1036">
        <v>22</v>
      </c>
      <c r="D62" s="987">
        <f t="shared" si="12"/>
        <v>0.19444444444444448</v>
      </c>
      <c r="E62" s="988">
        <f t="shared" si="21"/>
        <v>0.24305555555555555</v>
      </c>
      <c r="F62" s="768" t="s">
        <v>90</v>
      </c>
      <c r="G62" s="874" t="s">
        <v>852</v>
      </c>
      <c r="H62" s="881">
        <v>65</v>
      </c>
      <c r="I62" s="768" t="s">
        <v>13</v>
      </c>
      <c r="J62" s="746">
        <v>400</v>
      </c>
      <c r="K62" s="667">
        <v>112</v>
      </c>
      <c r="L62" s="667">
        <v>101</v>
      </c>
      <c r="M62" s="806">
        <v>81</v>
      </c>
      <c r="N62" s="754" t="s">
        <v>74</v>
      </c>
      <c r="O62" s="785">
        <f t="shared" si="14"/>
        <v>98</v>
      </c>
      <c r="P62" s="974">
        <f t="shared" si="15"/>
        <v>0.16106300000000001</v>
      </c>
      <c r="Q62" s="989" t="s">
        <v>888</v>
      </c>
      <c r="R62" s="903" t="s">
        <v>15</v>
      </c>
      <c r="S62" s="768">
        <v>400</v>
      </c>
      <c r="T62" s="785">
        <v>113</v>
      </c>
      <c r="U62" s="667">
        <v>119</v>
      </c>
      <c r="V62" s="667">
        <v>140</v>
      </c>
      <c r="W62" s="711" t="s">
        <v>193</v>
      </c>
      <c r="X62" s="806">
        <f t="shared" si="22"/>
        <v>124</v>
      </c>
      <c r="Y62" s="942">
        <f t="shared" si="3"/>
        <v>0.16106300000000001</v>
      </c>
      <c r="Z62" s="1574">
        <f t="shared" si="23"/>
        <v>0.203794</v>
      </c>
      <c r="AA62" s="990" t="s">
        <v>888</v>
      </c>
      <c r="AB62" s="943">
        <f t="shared" si="11"/>
        <v>0.36485699999999999</v>
      </c>
      <c r="AC62" s="639"/>
    </row>
    <row r="63" spans="1:41" s="630" customFormat="1" ht="13.5" thickBot="1" x14ac:dyDescent="0.25">
      <c r="A63" s="685">
        <v>44362</v>
      </c>
      <c r="B63" s="686">
        <v>0.3888888888888889</v>
      </c>
      <c r="C63" s="983">
        <v>18</v>
      </c>
      <c r="D63" s="977">
        <f t="shared" si="12"/>
        <v>0.29982363315696653</v>
      </c>
      <c r="E63" s="825">
        <f t="shared" si="21"/>
        <v>0.16534391534391535</v>
      </c>
      <c r="F63" s="626" t="s">
        <v>90</v>
      </c>
      <c r="G63" s="868" t="s">
        <v>852</v>
      </c>
      <c r="H63" s="618">
        <v>66</v>
      </c>
      <c r="I63" s="626" t="s">
        <v>13</v>
      </c>
      <c r="J63" s="625">
        <v>630</v>
      </c>
      <c r="K63" s="666">
        <v>202</v>
      </c>
      <c r="L63" s="666">
        <v>233</v>
      </c>
      <c r="M63" s="795">
        <v>272</v>
      </c>
      <c r="N63" s="679" t="s">
        <v>53</v>
      </c>
      <c r="O63" s="776">
        <f t="shared" si="14"/>
        <v>235.66666666666666</v>
      </c>
      <c r="P63" s="689">
        <f t="shared" si="15"/>
        <v>0.2459162962962963</v>
      </c>
      <c r="Q63" s="672" t="s">
        <v>892</v>
      </c>
      <c r="R63" s="896" t="s">
        <v>15</v>
      </c>
      <c r="S63" s="626">
        <v>630</v>
      </c>
      <c r="T63" s="776">
        <v>150</v>
      </c>
      <c r="U63" s="666">
        <v>142</v>
      </c>
      <c r="V63" s="666">
        <v>133</v>
      </c>
      <c r="W63" s="670" t="s">
        <v>75</v>
      </c>
      <c r="X63" s="795">
        <f t="shared" si="22"/>
        <v>141.66666666666666</v>
      </c>
      <c r="Y63" s="942">
        <f t="shared" si="3"/>
        <v>0.2459162962962963</v>
      </c>
      <c r="Z63" s="942">
        <f t="shared" si="23"/>
        <v>0.14782804232804231</v>
      </c>
      <c r="AA63" s="846" t="s">
        <v>892</v>
      </c>
      <c r="AB63" s="943">
        <f t="shared" si="11"/>
        <v>0.39374433862433861</v>
      </c>
    </row>
    <row r="64" spans="1:41" s="630" customFormat="1" ht="13.5" thickBot="1" x14ac:dyDescent="0.25">
      <c r="A64" s="685">
        <v>44358</v>
      </c>
      <c r="B64" s="686">
        <v>0.80208333333333337</v>
      </c>
      <c r="C64" s="983">
        <v>19</v>
      </c>
      <c r="D64" s="977">
        <f t="shared" si="12"/>
        <v>0.24911816578483245</v>
      </c>
      <c r="E64" s="825">
        <f t="shared" si="21"/>
        <v>0.14880952380952381</v>
      </c>
      <c r="F64" s="626" t="s">
        <v>90</v>
      </c>
      <c r="G64" s="868" t="s">
        <v>852</v>
      </c>
      <c r="H64" s="618">
        <v>67</v>
      </c>
      <c r="I64" s="626" t="s">
        <v>13</v>
      </c>
      <c r="J64" s="625">
        <v>630</v>
      </c>
      <c r="K64" s="666">
        <v>226</v>
      </c>
      <c r="L64" s="666">
        <v>194</v>
      </c>
      <c r="M64" s="795">
        <v>210</v>
      </c>
      <c r="N64" s="679" t="s">
        <v>45</v>
      </c>
      <c r="O64" s="776">
        <f t="shared" si="14"/>
        <v>210</v>
      </c>
      <c r="P64" s="689">
        <f t="shared" si="15"/>
        <v>0.21913333333333335</v>
      </c>
      <c r="Q64" s="672" t="s">
        <v>888</v>
      </c>
      <c r="R64" s="896" t="s">
        <v>15</v>
      </c>
      <c r="S64" s="626">
        <v>630</v>
      </c>
      <c r="T64" s="776">
        <v>125</v>
      </c>
      <c r="U64" s="666">
        <v>135</v>
      </c>
      <c r="V64" s="666">
        <v>130</v>
      </c>
      <c r="W64" s="670" t="s">
        <v>162</v>
      </c>
      <c r="X64" s="795">
        <f t="shared" si="22"/>
        <v>130</v>
      </c>
      <c r="Y64" s="942">
        <f t="shared" si="3"/>
        <v>0.21913333333333335</v>
      </c>
      <c r="Z64" s="942">
        <f t="shared" si="23"/>
        <v>0.13565396825396825</v>
      </c>
      <c r="AA64" s="846" t="s">
        <v>888</v>
      </c>
      <c r="AB64" s="943">
        <f t="shared" si="11"/>
        <v>0.3547873015873016</v>
      </c>
      <c r="AC64" s="639"/>
    </row>
    <row r="65" spans="1:29" s="637" customFormat="1" ht="13.5" thickBot="1" x14ac:dyDescent="0.25">
      <c r="A65" s="975"/>
      <c r="B65" s="976"/>
      <c r="C65" s="699"/>
      <c r="D65" s="977">
        <f t="shared" si="12"/>
        <v>0.29444444444444445</v>
      </c>
      <c r="E65" s="825">
        <f t="shared" si="21"/>
        <v>0.37222222222222223</v>
      </c>
      <c r="F65" s="624" t="s">
        <v>90</v>
      </c>
      <c r="G65" s="864" t="s">
        <v>852</v>
      </c>
      <c r="H65" s="616">
        <v>68</v>
      </c>
      <c r="I65" s="624" t="s">
        <v>13</v>
      </c>
      <c r="J65" s="659">
        <v>250</v>
      </c>
      <c r="K65" s="632">
        <v>78</v>
      </c>
      <c r="L65" s="632">
        <v>92</v>
      </c>
      <c r="M65" s="789">
        <v>106</v>
      </c>
      <c r="N65" s="813" t="s">
        <v>399</v>
      </c>
      <c r="O65" s="703">
        <f t="shared" si="14"/>
        <v>92</v>
      </c>
      <c r="P65" s="656">
        <f t="shared" si="15"/>
        <v>0.2419232</v>
      </c>
      <c r="Q65" s="635" t="s">
        <v>892</v>
      </c>
      <c r="R65" s="890" t="s">
        <v>15</v>
      </c>
      <c r="S65" s="624">
        <v>250</v>
      </c>
      <c r="T65" s="771">
        <v>119</v>
      </c>
      <c r="U65" s="632">
        <v>128</v>
      </c>
      <c r="V65" s="632">
        <v>134</v>
      </c>
      <c r="W65" s="633" t="s">
        <v>275</v>
      </c>
      <c r="X65" s="793">
        <f t="shared" si="22"/>
        <v>127</v>
      </c>
      <c r="Y65" s="942">
        <f t="shared" si="3"/>
        <v>0.2419232</v>
      </c>
      <c r="Z65" s="1169">
        <f t="shared" si="23"/>
        <v>0.33395920000000001</v>
      </c>
      <c r="AA65" s="839" t="s">
        <v>891</v>
      </c>
      <c r="AB65" s="943">
        <f t="shared" si="11"/>
        <v>0.57588240000000002</v>
      </c>
      <c r="AC65" s="648"/>
    </row>
    <row r="66" spans="1:29" s="630" customFormat="1" ht="13.5" thickBot="1" x14ac:dyDescent="0.25">
      <c r="A66" s="685">
        <v>44358</v>
      </c>
      <c r="B66" s="686">
        <v>0.77430555555555547</v>
      </c>
      <c r="C66" s="687">
        <v>19</v>
      </c>
      <c r="D66" s="977">
        <f t="shared" si="12"/>
        <v>0.61111111111111116</v>
      </c>
      <c r="E66" s="825">
        <f t="shared" si="21"/>
        <v>0.3767361111111111</v>
      </c>
      <c r="F66" s="626" t="s">
        <v>90</v>
      </c>
      <c r="G66" s="868" t="s">
        <v>852</v>
      </c>
      <c r="H66" s="618">
        <v>69</v>
      </c>
      <c r="I66" s="626" t="s">
        <v>13</v>
      </c>
      <c r="J66" s="625">
        <v>400</v>
      </c>
      <c r="K66" s="666">
        <v>252</v>
      </c>
      <c r="L66" s="666">
        <v>352</v>
      </c>
      <c r="M66" s="795">
        <v>279</v>
      </c>
      <c r="N66" s="679" t="s">
        <v>20</v>
      </c>
      <c r="O66" s="776">
        <f t="shared" si="14"/>
        <v>294.33333333333331</v>
      </c>
      <c r="P66" s="689">
        <f t="shared" si="15"/>
        <v>0.48373683333333334</v>
      </c>
      <c r="Q66" s="672" t="s">
        <v>888</v>
      </c>
      <c r="R66" s="896" t="s">
        <v>15</v>
      </c>
      <c r="S66" s="626">
        <v>400</v>
      </c>
      <c r="T66" s="776">
        <v>191</v>
      </c>
      <c r="U66" s="666">
        <v>217</v>
      </c>
      <c r="V66" s="666">
        <v>183</v>
      </c>
      <c r="W66" s="670" t="s">
        <v>55</v>
      </c>
      <c r="X66" s="795">
        <f t="shared" si="22"/>
        <v>197</v>
      </c>
      <c r="Y66" s="942">
        <f t="shared" si="3"/>
        <v>0.48373683333333334</v>
      </c>
      <c r="Z66" s="942">
        <f t="shared" si="23"/>
        <v>0.32376949999999999</v>
      </c>
      <c r="AA66" s="846" t="s">
        <v>891</v>
      </c>
      <c r="AB66" s="943">
        <f t="shared" si="11"/>
        <v>0.80750633333333333</v>
      </c>
      <c r="AC66" s="639"/>
    </row>
    <row r="67" spans="1:29" s="630" customFormat="1" ht="13.5" thickBot="1" x14ac:dyDescent="0.25">
      <c r="A67" s="685">
        <v>44351</v>
      </c>
      <c r="B67" s="686">
        <v>0.82638888888888884</v>
      </c>
      <c r="C67" s="687">
        <v>22</v>
      </c>
      <c r="D67" s="977">
        <f t="shared" ref="D67:D95" si="24">(MAX(K67:M67))/J67/1.44</f>
        <v>0.3064373897707231</v>
      </c>
      <c r="E67" s="825">
        <f t="shared" si="21"/>
        <v>0.19400352733686069</v>
      </c>
      <c r="F67" s="626" t="s">
        <v>90</v>
      </c>
      <c r="G67" s="868" t="s">
        <v>852</v>
      </c>
      <c r="H67" s="618">
        <v>70</v>
      </c>
      <c r="I67" s="626" t="s">
        <v>13</v>
      </c>
      <c r="J67" s="625">
        <v>630</v>
      </c>
      <c r="K67" s="666">
        <v>278</v>
      </c>
      <c r="L67" s="666">
        <v>227</v>
      </c>
      <c r="M67" s="795">
        <v>230</v>
      </c>
      <c r="N67" s="679" t="s">
        <v>240</v>
      </c>
      <c r="O67" s="776">
        <f t="shared" si="14"/>
        <v>245</v>
      </c>
      <c r="P67" s="689">
        <f t="shared" si="15"/>
        <v>0.25565555555555552</v>
      </c>
      <c r="Q67" s="672" t="s">
        <v>891</v>
      </c>
      <c r="R67" s="896" t="s">
        <v>15</v>
      </c>
      <c r="S67" s="626">
        <v>630</v>
      </c>
      <c r="T67" s="776">
        <v>112</v>
      </c>
      <c r="U67" s="666">
        <v>170</v>
      </c>
      <c r="V67" s="666">
        <v>176</v>
      </c>
      <c r="W67" s="670" t="s">
        <v>29</v>
      </c>
      <c r="X67" s="795">
        <f t="shared" si="22"/>
        <v>152.66666666666666</v>
      </c>
      <c r="Y67" s="942">
        <f t="shared" si="3"/>
        <v>0.25565555555555552</v>
      </c>
      <c r="Z67" s="942">
        <f t="shared" si="23"/>
        <v>0.15930645502645502</v>
      </c>
      <c r="AA67" s="846" t="s">
        <v>888</v>
      </c>
      <c r="AB67" s="943">
        <f t="shared" si="11"/>
        <v>0.41496201058201054</v>
      </c>
      <c r="AC67" s="639"/>
    </row>
    <row r="68" spans="1:29" s="630" customFormat="1" ht="13.5" thickBot="1" x14ac:dyDescent="0.25">
      <c r="A68" s="685">
        <v>44351</v>
      </c>
      <c r="B68" s="686">
        <v>0.78125</v>
      </c>
      <c r="C68" s="983">
        <v>22</v>
      </c>
      <c r="D68" s="977">
        <f t="shared" si="24"/>
        <v>0.2951388888888889</v>
      </c>
      <c r="E68" s="825">
        <f t="shared" si="21"/>
        <v>0.21875</v>
      </c>
      <c r="F68" s="626" t="s">
        <v>90</v>
      </c>
      <c r="G68" s="868" t="s">
        <v>852</v>
      </c>
      <c r="H68" s="618">
        <v>72</v>
      </c>
      <c r="I68" s="626" t="s">
        <v>13</v>
      </c>
      <c r="J68" s="625">
        <v>400</v>
      </c>
      <c r="K68" s="666">
        <v>144</v>
      </c>
      <c r="L68" s="666">
        <v>166</v>
      </c>
      <c r="M68" s="795">
        <v>170</v>
      </c>
      <c r="N68" s="679" t="s">
        <v>326</v>
      </c>
      <c r="O68" s="776">
        <f t="shared" si="14"/>
        <v>160</v>
      </c>
      <c r="P68" s="689">
        <f t="shared" si="15"/>
        <v>0.26295999999999997</v>
      </c>
      <c r="Q68" s="672" t="s">
        <v>547</v>
      </c>
      <c r="R68" s="896" t="s">
        <v>15</v>
      </c>
      <c r="S68" s="626">
        <v>400</v>
      </c>
      <c r="T68" s="776">
        <v>95</v>
      </c>
      <c r="U68" s="666">
        <v>126</v>
      </c>
      <c r="V68" s="666">
        <v>123</v>
      </c>
      <c r="W68" s="670" t="s">
        <v>44</v>
      </c>
      <c r="X68" s="795">
        <f t="shared" si="22"/>
        <v>114.66666666666667</v>
      </c>
      <c r="Y68" s="942">
        <f t="shared" ref="Y68:Y131" si="25">1.73*0.38*O68/J68</f>
        <v>0.26295999999999997</v>
      </c>
      <c r="Z68" s="942">
        <f t="shared" si="23"/>
        <v>0.18845466666666666</v>
      </c>
      <c r="AA68" s="846" t="s">
        <v>547</v>
      </c>
      <c r="AB68" s="943">
        <f t="shared" si="11"/>
        <v>0.45141466666666663</v>
      </c>
      <c r="AC68" s="639"/>
    </row>
    <row r="69" spans="1:29" s="630" customFormat="1" ht="13.5" thickBot="1" x14ac:dyDescent="0.25">
      <c r="A69" s="685">
        <v>44354</v>
      </c>
      <c r="B69" s="686">
        <v>0.83680555555555547</v>
      </c>
      <c r="C69" s="983">
        <v>20</v>
      </c>
      <c r="D69" s="977">
        <f t="shared" si="24"/>
        <v>0.21180555555555555</v>
      </c>
      <c r="E69" s="825">
        <f t="shared" si="21"/>
        <v>0.35590277777777773</v>
      </c>
      <c r="F69" s="626" t="s">
        <v>90</v>
      </c>
      <c r="G69" s="868" t="s">
        <v>852</v>
      </c>
      <c r="H69" s="618">
        <v>73</v>
      </c>
      <c r="I69" s="626" t="s">
        <v>13</v>
      </c>
      <c r="J69" s="625">
        <v>400</v>
      </c>
      <c r="K69" s="666">
        <v>122</v>
      </c>
      <c r="L69" s="666">
        <v>94</v>
      </c>
      <c r="M69" s="795">
        <v>88</v>
      </c>
      <c r="N69" s="679" t="s">
        <v>57</v>
      </c>
      <c r="O69" s="776">
        <f t="shared" si="14"/>
        <v>101.33333333333333</v>
      </c>
      <c r="P69" s="689">
        <f t="shared" si="15"/>
        <v>0.16654133333333332</v>
      </c>
      <c r="Q69" s="672" t="s">
        <v>890</v>
      </c>
      <c r="R69" s="896" t="s">
        <v>15</v>
      </c>
      <c r="S69" s="626">
        <v>400</v>
      </c>
      <c r="T69" s="776">
        <v>154</v>
      </c>
      <c r="U69" s="666">
        <v>205</v>
      </c>
      <c r="V69" s="666">
        <v>134</v>
      </c>
      <c r="W69" s="670" t="s">
        <v>301</v>
      </c>
      <c r="X69" s="795">
        <f t="shared" si="22"/>
        <v>164.33333333333334</v>
      </c>
      <c r="Y69" s="942">
        <f t="shared" si="25"/>
        <v>0.16654133333333332</v>
      </c>
      <c r="Z69" s="942">
        <f t="shared" si="23"/>
        <v>0.27008183333333335</v>
      </c>
      <c r="AA69" s="846" t="s">
        <v>896</v>
      </c>
      <c r="AB69" s="943">
        <f t="shared" si="11"/>
        <v>0.43662316666666667</v>
      </c>
      <c r="AC69" s="639"/>
    </row>
    <row r="70" spans="1:29" s="630" customFormat="1" ht="13.5" thickBot="1" x14ac:dyDescent="0.25">
      <c r="A70" s="685">
        <v>44351</v>
      </c>
      <c r="B70" s="686">
        <v>0.7909722222222223</v>
      </c>
      <c r="C70" s="687">
        <v>22</v>
      </c>
      <c r="D70" s="977">
        <f t="shared" si="24"/>
        <v>0.125</v>
      </c>
      <c r="E70" s="825">
        <f t="shared" si="21"/>
        <v>0.10243055555555555</v>
      </c>
      <c r="F70" s="626" t="s">
        <v>90</v>
      </c>
      <c r="G70" s="868" t="s">
        <v>852</v>
      </c>
      <c r="H70" s="618">
        <v>74</v>
      </c>
      <c r="I70" s="626" t="s">
        <v>13</v>
      </c>
      <c r="J70" s="625">
        <v>400</v>
      </c>
      <c r="K70" s="666">
        <v>61</v>
      </c>
      <c r="L70" s="666">
        <v>51</v>
      </c>
      <c r="M70" s="795">
        <v>72</v>
      </c>
      <c r="N70" s="679" t="s">
        <v>21</v>
      </c>
      <c r="O70" s="776">
        <f t="shared" ref="O70:O95" si="26">(K70+L70+M70)/3</f>
        <v>61.333333333333336</v>
      </c>
      <c r="P70" s="689">
        <f t="shared" ref="P70:P101" si="27">1.73*0.38*O70/J70</f>
        <v>0.10080133333333334</v>
      </c>
      <c r="Q70" s="672" t="s">
        <v>892</v>
      </c>
      <c r="R70" s="896" t="s">
        <v>15</v>
      </c>
      <c r="S70" s="626">
        <v>400</v>
      </c>
      <c r="T70" s="776">
        <v>59</v>
      </c>
      <c r="U70" s="666">
        <v>46</v>
      </c>
      <c r="V70" s="666">
        <v>59</v>
      </c>
      <c r="W70" s="670" t="s">
        <v>165</v>
      </c>
      <c r="X70" s="795">
        <f t="shared" si="22"/>
        <v>54.666666666666664</v>
      </c>
      <c r="Y70" s="942">
        <f t="shared" si="25"/>
        <v>0.10080133333333334</v>
      </c>
      <c r="Z70" s="942">
        <f t="shared" si="23"/>
        <v>8.9844666666666656E-2</v>
      </c>
      <c r="AA70" s="846" t="s">
        <v>892</v>
      </c>
      <c r="AB70" s="943">
        <f t="shared" si="11"/>
        <v>0.19064599999999998</v>
      </c>
    </row>
    <row r="71" spans="1:29" s="630" customFormat="1" ht="13.5" thickBot="1" x14ac:dyDescent="0.25">
      <c r="A71" s="685">
        <v>44358</v>
      </c>
      <c r="B71" s="686">
        <v>0.82291666666666663</v>
      </c>
      <c r="C71" s="983">
        <v>19</v>
      </c>
      <c r="D71" s="977">
        <f t="shared" si="24"/>
        <v>0.37477954144620812</v>
      </c>
      <c r="E71" s="825">
        <f t="shared" si="21"/>
        <v>0.53681657848324515</v>
      </c>
      <c r="F71" s="626" t="s">
        <v>90</v>
      </c>
      <c r="G71" s="868" t="s">
        <v>852</v>
      </c>
      <c r="H71" s="618">
        <v>75</v>
      </c>
      <c r="I71" s="626" t="s">
        <v>13</v>
      </c>
      <c r="J71" s="625">
        <v>630</v>
      </c>
      <c r="K71" s="666">
        <v>340</v>
      </c>
      <c r="L71" s="666">
        <v>292</v>
      </c>
      <c r="M71" s="795">
        <v>251</v>
      </c>
      <c r="N71" s="679" t="s">
        <v>179</v>
      </c>
      <c r="O71" s="776">
        <f t="shared" si="26"/>
        <v>294.33333333333331</v>
      </c>
      <c r="P71" s="689">
        <f t="shared" si="27"/>
        <v>0.30713449735449733</v>
      </c>
      <c r="Q71" s="672" t="s">
        <v>892</v>
      </c>
      <c r="R71" s="896" t="s">
        <v>15</v>
      </c>
      <c r="S71" s="626">
        <v>630</v>
      </c>
      <c r="T71" s="776">
        <v>451</v>
      </c>
      <c r="U71" s="666">
        <v>327</v>
      </c>
      <c r="V71" s="666">
        <v>487</v>
      </c>
      <c r="W71" s="670" t="s">
        <v>966</v>
      </c>
      <c r="X71" s="795">
        <f t="shared" si="22"/>
        <v>421.66666666666669</v>
      </c>
      <c r="Y71" s="942">
        <f t="shared" si="25"/>
        <v>0.30713449735449733</v>
      </c>
      <c r="Z71" s="942">
        <f t="shared" si="23"/>
        <v>0.44000582010582012</v>
      </c>
      <c r="AA71" s="846" t="s">
        <v>888</v>
      </c>
      <c r="AB71" s="943">
        <f t="shared" si="11"/>
        <v>0.7471403174603175</v>
      </c>
      <c r="AC71" s="639"/>
    </row>
    <row r="72" spans="1:29" s="630" customFormat="1" ht="13.5" thickBot="1" x14ac:dyDescent="0.25">
      <c r="A72" s="685">
        <v>44358</v>
      </c>
      <c r="B72" s="686">
        <v>0.81388888888888899</v>
      </c>
      <c r="C72" s="983">
        <v>22</v>
      </c>
      <c r="D72" s="977">
        <f t="shared" si="24"/>
        <v>0.25833333333333336</v>
      </c>
      <c r="E72" s="825">
        <f t="shared" si="21"/>
        <v>0.40555555555555556</v>
      </c>
      <c r="F72" s="626" t="s">
        <v>90</v>
      </c>
      <c r="G72" s="868" t="s">
        <v>852</v>
      </c>
      <c r="H72" s="618">
        <v>76</v>
      </c>
      <c r="I72" s="626" t="s">
        <v>13</v>
      </c>
      <c r="J72" s="625">
        <v>250</v>
      </c>
      <c r="K72" s="666">
        <v>88</v>
      </c>
      <c r="L72" s="666">
        <v>93</v>
      </c>
      <c r="M72" s="795">
        <v>80</v>
      </c>
      <c r="N72" s="679" t="s">
        <v>38</v>
      </c>
      <c r="O72" s="776">
        <f t="shared" si="26"/>
        <v>87</v>
      </c>
      <c r="P72" s="689">
        <f t="shared" si="27"/>
        <v>0.22877519999999998</v>
      </c>
      <c r="Q72" s="672" t="s">
        <v>548</v>
      </c>
      <c r="R72" s="896" t="s">
        <v>15</v>
      </c>
      <c r="S72" s="626">
        <v>250</v>
      </c>
      <c r="T72" s="776">
        <v>126</v>
      </c>
      <c r="U72" s="666">
        <v>146</v>
      </c>
      <c r="V72" s="666">
        <v>109</v>
      </c>
      <c r="W72" s="670" t="s">
        <v>275</v>
      </c>
      <c r="X72" s="795">
        <f t="shared" si="22"/>
        <v>127</v>
      </c>
      <c r="Y72" s="942">
        <f t="shared" si="25"/>
        <v>0.22877519999999998</v>
      </c>
      <c r="Z72" s="942">
        <f t="shared" si="23"/>
        <v>0.33395920000000001</v>
      </c>
      <c r="AA72" s="846" t="s">
        <v>548</v>
      </c>
      <c r="AB72" s="943">
        <f t="shared" si="11"/>
        <v>0.56273439999999997</v>
      </c>
      <c r="AC72" s="639"/>
    </row>
    <row r="73" spans="1:29" s="630" customFormat="1" ht="13.5" thickBot="1" x14ac:dyDescent="0.25">
      <c r="A73" s="685">
        <v>44371</v>
      </c>
      <c r="B73" s="686">
        <v>0.80208333333333337</v>
      </c>
      <c r="C73" s="983">
        <v>30</v>
      </c>
      <c r="D73" s="977">
        <f t="shared" si="24"/>
        <v>0.36111111111111116</v>
      </c>
      <c r="E73" s="825">
        <f t="shared" si="21"/>
        <v>0.17534722222222224</v>
      </c>
      <c r="F73" s="626" t="s">
        <v>90</v>
      </c>
      <c r="G73" s="868" t="s">
        <v>852</v>
      </c>
      <c r="H73" s="618">
        <v>77</v>
      </c>
      <c r="I73" s="626" t="s">
        <v>13</v>
      </c>
      <c r="J73" s="625">
        <v>400</v>
      </c>
      <c r="K73" s="666">
        <v>139</v>
      </c>
      <c r="L73" s="666">
        <v>124</v>
      </c>
      <c r="M73" s="795">
        <v>208</v>
      </c>
      <c r="N73" s="679" t="s">
        <v>48</v>
      </c>
      <c r="O73" s="776">
        <f t="shared" si="26"/>
        <v>157</v>
      </c>
      <c r="P73" s="689">
        <f t="shared" si="27"/>
        <v>0.25802949999999997</v>
      </c>
      <c r="Q73" s="672" t="s">
        <v>891</v>
      </c>
      <c r="R73" s="896" t="s">
        <v>15</v>
      </c>
      <c r="S73" s="626">
        <v>400</v>
      </c>
      <c r="T73" s="776">
        <v>96</v>
      </c>
      <c r="U73" s="666">
        <v>90</v>
      </c>
      <c r="V73" s="666">
        <v>101</v>
      </c>
      <c r="W73" s="670" t="s">
        <v>186</v>
      </c>
      <c r="X73" s="795">
        <f t="shared" si="22"/>
        <v>95.666666666666671</v>
      </c>
      <c r="Y73" s="942">
        <f t="shared" si="25"/>
        <v>0.25802949999999997</v>
      </c>
      <c r="Z73" s="942">
        <f t="shared" si="23"/>
        <v>0.15722816666666667</v>
      </c>
      <c r="AA73" s="846" t="s">
        <v>888</v>
      </c>
      <c r="AB73" s="943">
        <f t="shared" si="11"/>
        <v>0.41525766666666664</v>
      </c>
    </row>
    <row r="74" spans="1:29" s="630" customFormat="1" ht="13.5" thickBot="1" x14ac:dyDescent="0.25">
      <c r="A74" s="685">
        <v>44371</v>
      </c>
      <c r="B74" s="686">
        <v>0.86111111111111116</v>
      </c>
      <c r="C74" s="983">
        <v>30</v>
      </c>
      <c r="D74" s="977">
        <f t="shared" si="24"/>
        <v>0.25022045855379188</v>
      </c>
      <c r="E74" s="825">
        <f t="shared" si="21"/>
        <v>0.30864197530864196</v>
      </c>
      <c r="F74" s="626" t="s">
        <v>90</v>
      </c>
      <c r="G74" s="868" t="s">
        <v>852</v>
      </c>
      <c r="H74" s="618">
        <v>78</v>
      </c>
      <c r="I74" s="626" t="s">
        <v>13</v>
      </c>
      <c r="J74" s="625">
        <v>630</v>
      </c>
      <c r="K74" s="666">
        <v>227</v>
      </c>
      <c r="L74" s="666">
        <v>136</v>
      </c>
      <c r="M74" s="795">
        <v>138</v>
      </c>
      <c r="N74" s="679" t="s">
        <v>77</v>
      </c>
      <c r="O74" s="776">
        <f t="shared" si="26"/>
        <v>167</v>
      </c>
      <c r="P74" s="689">
        <f t="shared" si="27"/>
        <v>0.17426317460317459</v>
      </c>
      <c r="Q74" s="672" t="s">
        <v>888</v>
      </c>
      <c r="R74" s="896" t="s">
        <v>15</v>
      </c>
      <c r="S74" s="626">
        <v>630</v>
      </c>
      <c r="T74" s="776">
        <v>271</v>
      </c>
      <c r="U74" s="666">
        <v>275</v>
      </c>
      <c r="V74" s="666">
        <v>280</v>
      </c>
      <c r="W74" s="670" t="s">
        <v>169</v>
      </c>
      <c r="X74" s="795">
        <f t="shared" si="22"/>
        <v>275.33333333333331</v>
      </c>
      <c r="Y74" s="942">
        <f t="shared" si="25"/>
        <v>0.17426317460317459</v>
      </c>
      <c r="Z74" s="942">
        <f t="shared" si="23"/>
        <v>0.28730814814814815</v>
      </c>
      <c r="AA74" s="846" t="s">
        <v>888</v>
      </c>
      <c r="AB74" s="943">
        <f t="shared" si="11"/>
        <v>0.46157132275132273</v>
      </c>
    </row>
    <row r="75" spans="1:29" s="630" customFormat="1" ht="13.5" thickBot="1" x14ac:dyDescent="0.25">
      <c r="A75" s="685">
        <v>44351</v>
      </c>
      <c r="B75" s="686">
        <v>0.80208333333333337</v>
      </c>
      <c r="C75" s="983">
        <v>22</v>
      </c>
      <c r="D75" s="977">
        <f t="shared" si="24"/>
        <v>0.40555555555555556</v>
      </c>
      <c r="E75" s="825">
        <f t="shared" si="21"/>
        <v>0.16111111111111112</v>
      </c>
      <c r="F75" s="626" t="s">
        <v>90</v>
      </c>
      <c r="G75" s="868" t="s">
        <v>852</v>
      </c>
      <c r="H75" s="618">
        <v>79</v>
      </c>
      <c r="I75" s="626" t="s">
        <v>13</v>
      </c>
      <c r="J75" s="625">
        <v>250</v>
      </c>
      <c r="K75" s="666">
        <v>139</v>
      </c>
      <c r="L75" s="666">
        <v>146</v>
      </c>
      <c r="M75" s="795">
        <v>106</v>
      </c>
      <c r="N75" s="679" t="s">
        <v>323</v>
      </c>
      <c r="O75" s="776">
        <f t="shared" si="26"/>
        <v>130.33333333333334</v>
      </c>
      <c r="P75" s="689">
        <f t="shared" si="27"/>
        <v>0.34272453333333336</v>
      </c>
      <c r="Q75" s="672" t="s">
        <v>888</v>
      </c>
      <c r="R75" s="896" t="s">
        <v>15</v>
      </c>
      <c r="S75" s="626">
        <v>250</v>
      </c>
      <c r="T75" s="776">
        <v>58</v>
      </c>
      <c r="U75" s="666">
        <v>40</v>
      </c>
      <c r="V75" s="666">
        <v>55</v>
      </c>
      <c r="W75" s="670" t="s">
        <v>14</v>
      </c>
      <c r="X75" s="795">
        <f t="shared" si="22"/>
        <v>51</v>
      </c>
      <c r="Y75" s="942">
        <f t="shared" si="25"/>
        <v>0.34272453333333336</v>
      </c>
      <c r="Z75" s="942">
        <f t="shared" si="23"/>
        <v>0.1341096</v>
      </c>
      <c r="AA75" s="846" t="s">
        <v>888</v>
      </c>
      <c r="AB75" s="943">
        <f t="shared" si="11"/>
        <v>0.47683413333333335</v>
      </c>
    </row>
    <row r="76" spans="1:29" s="630" customFormat="1" ht="13.5" thickBot="1" x14ac:dyDescent="0.25">
      <c r="A76" s="685">
        <v>44417</v>
      </c>
      <c r="B76" s="686">
        <v>0.47916666666666669</v>
      </c>
      <c r="C76" s="983">
        <v>28</v>
      </c>
      <c r="D76" s="1040">
        <f t="shared" si="24"/>
        <v>0.12222222222222222</v>
      </c>
      <c r="E76" s="825">
        <f t="shared" si="21"/>
        <v>0.19722222222222222</v>
      </c>
      <c r="F76" s="626" t="s">
        <v>90</v>
      </c>
      <c r="G76" s="868" t="s">
        <v>852</v>
      </c>
      <c r="H76" s="618">
        <v>80</v>
      </c>
      <c r="I76" s="626" t="s">
        <v>13</v>
      </c>
      <c r="J76" s="625">
        <v>250</v>
      </c>
      <c r="K76" s="666">
        <v>44</v>
      </c>
      <c r="L76" s="666">
        <v>33</v>
      </c>
      <c r="M76" s="795">
        <v>37</v>
      </c>
      <c r="N76" s="679" t="s">
        <v>166</v>
      </c>
      <c r="O76" s="776">
        <f t="shared" si="26"/>
        <v>38</v>
      </c>
      <c r="P76" s="689">
        <f t="shared" si="27"/>
        <v>9.9924800000000008E-2</v>
      </c>
      <c r="Q76" s="672" t="s">
        <v>891</v>
      </c>
      <c r="R76" s="896" t="s">
        <v>15</v>
      </c>
      <c r="S76" s="626">
        <v>250</v>
      </c>
      <c r="T76" s="776">
        <v>67</v>
      </c>
      <c r="U76" s="666">
        <v>69</v>
      </c>
      <c r="V76" s="666">
        <v>71</v>
      </c>
      <c r="W76" s="670" t="s">
        <v>242</v>
      </c>
      <c r="X76" s="795">
        <f t="shared" si="22"/>
        <v>69</v>
      </c>
      <c r="Y76" s="942">
        <f t="shared" si="25"/>
        <v>9.9924800000000008E-2</v>
      </c>
      <c r="Z76" s="942">
        <f t="shared" si="23"/>
        <v>0.1814424</v>
      </c>
      <c r="AA76" s="846" t="s">
        <v>892</v>
      </c>
      <c r="AB76" s="943">
        <f t="shared" si="11"/>
        <v>0.28136720000000004</v>
      </c>
    </row>
    <row r="77" spans="1:29" s="630" customFormat="1" ht="13.5" thickBot="1" x14ac:dyDescent="0.25">
      <c r="A77" s="685">
        <v>44362</v>
      </c>
      <c r="B77" s="686">
        <v>0.8125</v>
      </c>
      <c r="C77" s="983">
        <v>25</v>
      </c>
      <c r="D77" s="977">
        <f t="shared" si="24"/>
        <v>0.265625</v>
      </c>
      <c r="E77" s="825">
        <f t="shared" si="21"/>
        <v>0.30034722222222221</v>
      </c>
      <c r="F77" s="626" t="s">
        <v>90</v>
      </c>
      <c r="G77" s="868" t="s">
        <v>852</v>
      </c>
      <c r="H77" s="618">
        <v>81</v>
      </c>
      <c r="I77" s="626" t="s">
        <v>13</v>
      </c>
      <c r="J77" s="625">
        <v>400</v>
      </c>
      <c r="K77" s="666">
        <v>153</v>
      </c>
      <c r="L77" s="666">
        <v>131</v>
      </c>
      <c r="M77" s="795">
        <v>126</v>
      </c>
      <c r="N77" s="679" t="s">
        <v>18</v>
      </c>
      <c r="O77" s="776">
        <f t="shared" si="26"/>
        <v>136.66666666666666</v>
      </c>
      <c r="P77" s="689">
        <f t="shared" si="27"/>
        <v>0.22461166666666663</v>
      </c>
      <c r="Q77" s="672" t="s">
        <v>892</v>
      </c>
      <c r="R77" s="896" t="s">
        <v>15</v>
      </c>
      <c r="S77" s="626">
        <v>400</v>
      </c>
      <c r="T77" s="776">
        <v>165</v>
      </c>
      <c r="U77" s="666">
        <v>173</v>
      </c>
      <c r="V77" s="666">
        <v>139</v>
      </c>
      <c r="W77" s="670" t="s">
        <v>34</v>
      </c>
      <c r="X77" s="795">
        <f t="shared" si="22"/>
        <v>159</v>
      </c>
      <c r="Y77" s="942">
        <f t="shared" si="25"/>
        <v>0.22461166666666663</v>
      </c>
      <c r="Z77" s="942">
        <f t="shared" si="23"/>
        <v>0.26131650000000001</v>
      </c>
      <c r="AA77" s="846" t="s">
        <v>892</v>
      </c>
      <c r="AB77" s="943">
        <f t="shared" si="11"/>
        <v>0.48592816666666661</v>
      </c>
    </row>
    <row r="78" spans="1:29" s="630" customFormat="1" ht="13.5" thickBot="1" x14ac:dyDescent="0.25">
      <c r="A78" s="685">
        <v>44421</v>
      </c>
      <c r="B78" s="686">
        <v>0.82638888888888884</v>
      </c>
      <c r="C78" s="983">
        <v>25</v>
      </c>
      <c r="D78" s="977">
        <f t="shared" si="24"/>
        <v>0.23437500000000003</v>
      </c>
      <c r="E78" s="825">
        <f t="shared" si="21"/>
        <v>0.11111111111111112</v>
      </c>
      <c r="F78" s="626" t="s">
        <v>90</v>
      </c>
      <c r="G78" s="868" t="s">
        <v>852</v>
      </c>
      <c r="H78" s="618">
        <v>82</v>
      </c>
      <c r="I78" s="626" t="s">
        <v>13</v>
      </c>
      <c r="J78" s="625">
        <v>400</v>
      </c>
      <c r="K78" s="666">
        <v>95</v>
      </c>
      <c r="L78" s="666">
        <v>118</v>
      </c>
      <c r="M78" s="795">
        <v>135</v>
      </c>
      <c r="N78" s="679" t="s">
        <v>17</v>
      </c>
      <c r="O78" s="776">
        <f t="shared" si="26"/>
        <v>116</v>
      </c>
      <c r="P78" s="689">
        <f t="shared" si="27"/>
        <v>0.19064599999999998</v>
      </c>
      <c r="Q78" s="672" t="s">
        <v>888</v>
      </c>
      <c r="R78" s="896" t="s">
        <v>15</v>
      </c>
      <c r="S78" s="626">
        <v>400</v>
      </c>
      <c r="T78" s="776">
        <v>64</v>
      </c>
      <c r="U78" s="666">
        <v>39</v>
      </c>
      <c r="V78" s="666">
        <v>43</v>
      </c>
      <c r="W78" s="670" t="s">
        <v>17</v>
      </c>
      <c r="X78" s="795">
        <f t="shared" si="22"/>
        <v>48.666666666666664</v>
      </c>
      <c r="Y78" s="942">
        <f t="shared" si="25"/>
        <v>0.19064599999999998</v>
      </c>
      <c r="Z78" s="942">
        <f t="shared" si="23"/>
        <v>7.9983666666666661E-2</v>
      </c>
      <c r="AA78" s="846" t="s">
        <v>888</v>
      </c>
      <c r="AB78" s="943">
        <f t="shared" si="11"/>
        <v>0.27062966666666666</v>
      </c>
    </row>
    <row r="79" spans="1:29" s="630" customFormat="1" ht="13.5" thickBot="1" x14ac:dyDescent="0.25">
      <c r="A79" s="685">
        <v>44429</v>
      </c>
      <c r="B79" s="686">
        <v>0.66666666666666663</v>
      </c>
      <c r="C79" s="983">
        <v>20</v>
      </c>
      <c r="D79" s="977">
        <f t="shared" si="24"/>
        <v>0.13194444444444445</v>
      </c>
      <c r="E79" s="825">
        <f t="shared" si="21"/>
        <v>0.2048611111111111</v>
      </c>
      <c r="F79" s="626" t="s">
        <v>90</v>
      </c>
      <c r="G79" s="868" t="s">
        <v>852</v>
      </c>
      <c r="H79" s="618">
        <v>83</v>
      </c>
      <c r="I79" s="626" t="s">
        <v>13</v>
      </c>
      <c r="J79" s="625">
        <v>400</v>
      </c>
      <c r="K79" s="666">
        <v>68</v>
      </c>
      <c r="L79" s="666">
        <v>76</v>
      </c>
      <c r="M79" s="795">
        <v>54</v>
      </c>
      <c r="N79" s="679" t="s">
        <v>35</v>
      </c>
      <c r="O79" s="776">
        <f t="shared" si="26"/>
        <v>66</v>
      </c>
      <c r="P79" s="689">
        <f t="shared" si="27"/>
        <v>0.108471</v>
      </c>
      <c r="Q79" s="672" t="s">
        <v>888</v>
      </c>
      <c r="R79" s="896" t="s">
        <v>15</v>
      </c>
      <c r="S79" s="626">
        <v>400</v>
      </c>
      <c r="T79" s="776">
        <v>102</v>
      </c>
      <c r="U79" s="666">
        <v>118</v>
      </c>
      <c r="V79" s="666">
        <v>97</v>
      </c>
      <c r="W79" s="670" t="s">
        <v>66</v>
      </c>
      <c r="X79" s="795">
        <f t="shared" si="22"/>
        <v>105.66666666666667</v>
      </c>
      <c r="Y79" s="942">
        <f t="shared" si="25"/>
        <v>0.108471</v>
      </c>
      <c r="Z79" s="942">
        <f t="shared" si="23"/>
        <v>0.17366316666666667</v>
      </c>
      <c r="AA79" s="846" t="s">
        <v>888</v>
      </c>
      <c r="AB79" s="943">
        <f t="shared" si="11"/>
        <v>0.28213416666666669</v>
      </c>
      <c r="AC79" s="639"/>
    </row>
    <row r="80" spans="1:29" s="630" customFormat="1" ht="13.5" thickBot="1" x14ac:dyDescent="0.25">
      <c r="A80" s="685">
        <v>44362</v>
      </c>
      <c r="B80" s="686">
        <v>0.43055555555555558</v>
      </c>
      <c r="C80" s="687">
        <v>18</v>
      </c>
      <c r="D80" s="977">
        <f t="shared" si="24"/>
        <v>1.6666666666666666E-2</v>
      </c>
      <c r="E80" s="825"/>
      <c r="F80" s="626" t="s">
        <v>95</v>
      </c>
      <c r="G80" s="868" t="s">
        <v>852</v>
      </c>
      <c r="H80" s="618">
        <v>84</v>
      </c>
      <c r="I80" s="626" t="s">
        <v>13</v>
      </c>
      <c r="J80" s="625">
        <v>250</v>
      </c>
      <c r="K80" s="666">
        <v>3</v>
      </c>
      <c r="L80" s="666">
        <v>3</v>
      </c>
      <c r="M80" s="795">
        <v>6</v>
      </c>
      <c r="N80" s="679" t="s">
        <v>28</v>
      </c>
      <c r="O80" s="776">
        <f t="shared" si="26"/>
        <v>4</v>
      </c>
      <c r="P80" s="689">
        <f t="shared" si="27"/>
        <v>1.0518399999999999E-2</v>
      </c>
      <c r="Q80" s="671" t="s">
        <v>891</v>
      </c>
      <c r="R80" s="896"/>
      <c r="S80" s="679"/>
      <c r="T80" s="776"/>
      <c r="U80" s="666"/>
      <c r="V80" s="666"/>
      <c r="W80" s="670"/>
      <c r="X80" s="795"/>
      <c r="Y80" s="942">
        <f t="shared" si="25"/>
        <v>1.0518399999999999E-2</v>
      </c>
      <c r="Z80" s="942"/>
      <c r="AA80" s="845"/>
      <c r="AB80" s="943">
        <f t="shared" si="11"/>
        <v>1.0518399999999999E-2</v>
      </c>
    </row>
    <row r="81" spans="1:28" s="630" customFormat="1" ht="13.5" thickBot="1" x14ac:dyDescent="0.25">
      <c r="A81" s="685">
        <v>44413</v>
      </c>
      <c r="B81" s="686">
        <v>0.44513888888888892</v>
      </c>
      <c r="C81" s="983">
        <v>21</v>
      </c>
      <c r="D81" s="977">
        <f t="shared" si="24"/>
        <v>0.42100694444444442</v>
      </c>
      <c r="E81" s="825"/>
      <c r="F81" s="626" t="s">
        <v>95</v>
      </c>
      <c r="G81" s="868" t="s">
        <v>852</v>
      </c>
      <c r="H81" s="618">
        <v>85</v>
      </c>
      <c r="I81" s="626" t="s">
        <v>13</v>
      </c>
      <c r="J81" s="625">
        <v>160</v>
      </c>
      <c r="K81" s="666">
        <v>97</v>
      </c>
      <c r="L81" s="666">
        <v>54</v>
      </c>
      <c r="M81" s="795">
        <v>87</v>
      </c>
      <c r="N81" s="679" t="s">
        <v>965</v>
      </c>
      <c r="O81" s="776">
        <f t="shared" si="26"/>
        <v>79.333333333333329</v>
      </c>
      <c r="P81" s="689">
        <f t="shared" si="27"/>
        <v>0.32596083333333331</v>
      </c>
      <c r="Q81" s="672" t="s">
        <v>964</v>
      </c>
      <c r="R81" s="896"/>
      <c r="S81" s="679"/>
      <c r="T81" s="776"/>
      <c r="U81" s="666"/>
      <c r="V81" s="666"/>
      <c r="W81" s="670"/>
      <c r="X81" s="795"/>
      <c r="Y81" s="942">
        <f t="shared" si="25"/>
        <v>0.32596083333333331</v>
      </c>
      <c r="Z81" s="942"/>
      <c r="AA81" s="845"/>
      <c r="AB81" s="943">
        <f t="shared" si="11"/>
        <v>0.32596083333333331</v>
      </c>
    </row>
    <row r="82" spans="1:28" s="630" customFormat="1" ht="13.5" thickBot="1" x14ac:dyDescent="0.25">
      <c r="A82" s="685">
        <v>44421</v>
      </c>
      <c r="B82" s="686">
        <v>0.85416666666666663</v>
      </c>
      <c r="C82" s="983">
        <v>24</v>
      </c>
      <c r="D82" s="977">
        <f t="shared" si="24"/>
        <v>9.038800705467373E-2</v>
      </c>
      <c r="E82" s="825">
        <f t="shared" ref="E82:E91" si="28">(MAX(T82:V82))/S82/1.44</f>
        <v>0.18849206349206349</v>
      </c>
      <c r="F82" s="626" t="s">
        <v>90</v>
      </c>
      <c r="G82" s="868" t="s">
        <v>852</v>
      </c>
      <c r="H82" s="618">
        <v>86</v>
      </c>
      <c r="I82" s="626" t="s">
        <v>13</v>
      </c>
      <c r="J82" s="625">
        <v>630</v>
      </c>
      <c r="K82" s="666">
        <v>60</v>
      </c>
      <c r="L82" s="666">
        <v>77</v>
      </c>
      <c r="M82" s="795">
        <v>82</v>
      </c>
      <c r="N82" s="679" t="s">
        <v>171</v>
      </c>
      <c r="O82" s="776">
        <f t="shared" si="26"/>
        <v>73</v>
      </c>
      <c r="P82" s="689">
        <f t="shared" si="27"/>
        <v>7.6174920634920637E-2</v>
      </c>
      <c r="Q82" s="672" t="s">
        <v>888</v>
      </c>
      <c r="R82" s="896" t="s">
        <v>15</v>
      </c>
      <c r="S82" s="626">
        <v>630</v>
      </c>
      <c r="T82" s="776">
        <v>164</v>
      </c>
      <c r="U82" s="666">
        <v>171</v>
      </c>
      <c r="V82" s="666">
        <v>132</v>
      </c>
      <c r="W82" s="670" t="s">
        <v>17</v>
      </c>
      <c r="X82" s="795">
        <f t="shared" ref="X82:X87" si="29">(T82+U82+V82)/3</f>
        <v>155.66666666666666</v>
      </c>
      <c r="Y82" s="942">
        <f t="shared" si="25"/>
        <v>7.6174920634920637E-2</v>
      </c>
      <c r="Z82" s="942">
        <f t="shared" ref="Z82:Z87" si="30">1.73*0.38*X82/S82</f>
        <v>0.1624369312169312</v>
      </c>
      <c r="AA82" s="846" t="s">
        <v>888</v>
      </c>
      <c r="AB82" s="943">
        <f t="shared" si="11"/>
        <v>0.23861185185185185</v>
      </c>
    </row>
    <row r="83" spans="1:28" s="630" customFormat="1" ht="13.5" thickBot="1" x14ac:dyDescent="0.25">
      <c r="A83" s="685">
        <v>44413</v>
      </c>
      <c r="B83" s="686">
        <v>0.47222222222222227</v>
      </c>
      <c r="C83" s="983">
        <v>20</v>
      </c>
      <c r="D83" s="977">
        <f t="shared" si="24"/>
        <v>0</v>
      </c>
      <c r="E83" s="825">
        <f t="shared" si="28"/>
        <v>0.10030864197530863</v>
      </c>
      <c r="F83" s="626" t="s">
        <v>90</v>
      </c>
      <c r="G83" s="868" t="s">
        <v>852</v>
      </c>
      <c r="H83" s="618">
        <v>87</v>
      </c>
      <c r="I83" s="626" t="s">
        <v>963</v>
      </c>
      <c r="J83" s="625">
        <v>630</v>
      </c>
      <c r="K83" s="666"/>
      <c r="L83" s="666"/>
      <c r="M83" s="795"/>
      <c r="N83" s="679"/>
      <c r="O83" s="776">
        <f t="shared" si="26"/>
        <v>0</v>
      </c>
      <c r="P83" s="689">
        <f t="shared" si="27"/>
        <v>0</v>
      </c>
      <c r="Q83" s="671" t="s">
        <v>892</v>
      </c>
      <c r="R83" s="896" t="s">
        <v>182</v>
      </c>
      <c r="S83" s="626">
        <v>630</v>
      </c>
      <c r="T83" s="776">
        <v>91</v>
      </c>
      <c r="U83" s="666">
        <v>91</v>
      </c>
      <c r="V83" s="666">
        <v>71</v>
      </c>
      <c r="W83" s="670" t="s">
        <v>151</v>
      </c>
      <c r="X83" s="795">
        <f t="shared" si="29"/>
        <v>84.333333333333329</v>
      </c>
      <c r="Y83" s="942">
        <f t="shared" si="25"/>
        <v>0</v>
      </c>
      <c r="Z83" s="942">
        <f t="shared" si="30"/>
        <v>8.8001164021164008E-2</v>
      </c>
      <c r="AA83" s="845" t="s">
        <v>892</v>
      </c>
      <c r="AB83" s="943">
        <f t="shared" si="11"/>
        <v>8.8001164021164008E-2</v>
      </c>
    </row>
    <row r="84" spans="1:28" s="630" customFormat="1" ht="26.25" thickBot="1" x14ac:dyDescent="0.25">
      <c r="A84" s="685">
        <v>44421</v>
      </c>
      <c r="B84" s="686">
        <v>0.80555555555555547</v>
      </c>
      <c r="C84" s="983">
        <v>25</v>
      </c>
      <c r="D84" s="977">
        <f t="shared" si="24"/>
        <v>0.15762786596119929</v>
      </c>
      <c r="E84" s="825">
        <f t="shared" si="28"/>
        <v>0</v>
      </c>
      <c r="F84" s="626" t="s">
        <v>90</v>
      </c>
      <c r="G84" s="868" t="s">
        <v>852</v>
      </c>
      <c r="H84" s="618">
        <v>88</v>
      </c>
      <c r="I84" s="626" t="s">
        <v>224</v>
      </c>
      <c r="J84" s="625">
        <v>630</v>
      </c>
      <c r="K84" s="666">
        <v>137</v>
      </c>
      <c r="L84" s="666">
        <v>134</v>
      </c>
      <c r="M84" s="795">
        <v>143</v>
      </c>
      <c r="N84" s="679" t="s">
        <v>392</v>
      </c>
      <c r="O84" s="776">
        <f t="shared" si="26"/>
        <v>138</v>
      </c>
      <c r="P84" s="689">
        <f t="shared" si="27"/>
        <v>0.14400190476190475</v>
      </c>
      <c r="Q84" s="671" t="s">
        <v>892</v>
      </c>
      <c r="R84" s="896" t="s">
        <v>994</v>
      </c>
      <c r="S84" s="626">
        <v>630</v>
      </c>
      <c r="T84" s="776"/>
      <c r="U84" s="666"/>
      <c r="V84" s="666"/>
      <c r="W84" s="670"/>
      <c r="X84" s="795">
        <f t="shared" si="29"/>
        <v>0</v>
      </c>
      <c r="Y84" s="942">
        <f t="shared" si="25"/>
        <v>0.14400190476190475</v>
      </c>
      <c r="Z84" s="942">
        <f t="shared" si="30"/>
        <v>0</v>
      </c>
      <c r="AA84" s="845" t="s">
        <v>892</v>
      </c>
      <c r="AB84" s="943">
        <f t="shared" si="11"/>
        <v>0.14400190476190475</v>
      </c>
    </row>
    <row r="85" spans="1:28" s="630" customFormat="1" ht="13.5" thickBot="1" x14ac:dyDescent="0.25">
      <c r="A85" s="685">
        <v>44354</v>
      </c>
      <c r="B85" s="686">
        <v>0.78819444444444453</v>
      </c>
      <c r="C85" s="983">
        <v>21</v>
      </c>
      <c r="D85" s="977">
        <f t="shared" si="24"/>
        <v>0.30313051146384479</v>
      </c>
      <c r="E85" s="825">
        <f t="shared" si="28"/>
        <v>5.7319223985890656E-2</v>
      </c>
      <c r="F85" s="626" t="s">
        <v>90</v>
      </c>
      <c r="G85" s="868" t="s">
        <v>852</v>
      </c>
      <c r="H85" s="618">
        <v>89</v>
      </c>
      <c r="I85" s="626" t="s">
        <v>13</v>
      </c>
      <c r="J85" s="625">
        <v>630</v>
      </c>
      <c r="K85" s="666">
        <v>174</v>
      </c>
      <c r="L85" s="666">
        <v>192</v>
      </c>
      <c r="M85" s="795">
        <v>275</v>
      </c>
      <c r="N85" s="679" t="s">
        <v>18</v>
      </c>
      <c r="O85" s="776">
        <f t="shared" si="26"/>
        <v>213.66666666666666</v>
      </c>
      <c r="P85" s="689">
        <f t="shared" si="27"/>
        <v>0.22295947089947088</v>
      </c>
      <c r="Q85" s="671"/>
      <c r="R85" s="896" t="s">
        <v>15</v>
      </c>
      <c r="S85" s="626">
        <v>630</v>
      </c>
      <c r="T85" s="776">
        <v>50</v>
      </c>
      <c r="U85" s="666">
        <v>52</v>
      </c>
      <c r="V85" s="666">
        <v>40</v>
      </c>
      <c r="W85" s="670" t="s">
        <v>254</v>
      </c>
      <c r="X85" s="795">
        <f t="shared" si="29"/>
        <v>47.333333333333336</v>
      </c>
      <c r="Y85" s="942">
        <f t="shared" si="25"/>
        <v>0.22295947089947088</v>
      </c>
      <c r="Z85" s="942">
        <f t="shared" si="30"/>
        <v>4.9391957671957677E-2</v>
      </c>
      <c r="AA85" s="845"/>
      <c r="AB85" s="943">
        <f t="shared" si="11"/>
        <v>0.27235142857142858</v>
      </c>
    </row>
    <row r="86" spans="1:28" s="631" customFormat="1" ht="13.5" thickBot="1" x14ac:dyDescent="0.25">
      <c r="A86" s="685">
        <v>44354</v>
      </c>
      <c r="B86" s="686">
        <v>0.80208333333333337</v>
      </c>
      <c r="C86" s="983">
        <v>21</v>
      </c>
      <c r="D86" s="977">
        <f t="shared" si="24"/>
        <v>0.23472222222222225</v>
      </c>
      <c r="E86" s="825">
        <f t="shared" si="28"/>
        <v>1.388888888888889E-2</v>
      </c>
      <c r="F86" s="626" t="s">
        <v>90</v>
      </c>
      <c r="G86" s="868" t="s">
        <v>852</v>
      </c>
      <c r="H86" s="618">
        <v>90</v>
      </c>
      <c r="I86" s="626" t="s">
        <v>33</v>
      </c>
      <c r="J86" s="625">
        <v>1000</v>
      </c>
      <c r="K86" s="666">
        <v>338</v>
      </c>
      <c r="L86" s="666">
        <v>300</v>
      </c>
      <c r="M86" s="795">
        <v>327</v>
      </c>
      <c r="N86" s="679" t="s">
        <v>55</v>
      </c>
      <c r="O86" s="776">
        <f t="shared" si="26"/>
        <v>321.66666666666669</v>
      </c>
      <c r="P86" s="689">
        <f t="shared" si="27"/>
        <v>0.21146366666666669</v>
      </c>
      <c r="Q86" s="671" t="s">
        <v>892</v>
      </c>
      <c r="R86" s="896" t="s">
        <v>15</v>
      </c>
      <c r="S86" s="626">
        <v>1000</v>
      </c>
      <c r="T86" s="776">
        <v>2.5</v>
      </c>
      <c r="U86" s="666">
        <v>4.5</v>
      </c>
      <c r="V86" s="666">
        <v>20</v>
      </c>
      <c r="W86" s="670" t="s">
        <v>39</v>
      </c>
      <c r="X86" s="795">
        <f t="shared" si="29"/>
        <v>9</v>
      </c>
      <c r="Y86" s="942">
        <f t="shared" si="25"/>
        <v>0.21146366666666669</v>
      </c>
      <c r="Z86" s="942">
        <f t="shared" si="30"/>
        <v>5.9166000000000002E-3</v>
      </c>
      <c r="AA86" s="845" t="s">
        <v>892</v>
      </c>
      <c r="AB86" s="943">
        <f t="shared" si="11"/>
        <v>0.21738026666666668</v>
      </c>
    </row>
    <row r="87" spans="1:28" s="630" customFormat="1" ht="13.5" thickBot="1" x14ac:dyDescent="0.25">
      <c r="A87" s="685">
        <v>44417</v>
      </c>
      <c r="B87" s="686">
        <v>0.4201388888888889</v>
      </c>
      <c r="C87" s="983">
        <v>28</v>
      </c>
      <c r="D87" s="977">
        <f t="shared" si="24"/>
        <v>0.21944444444444444</v>
      </c>
      <c r="E87" s="825">
        <f t="shared" si="28"/>
        <v>0.17152777777777778</v>
      </c>
      <c r="F87" s="626" t="s">
        <v>90</v>
      </c>
      <c r="G87" s="868" t="s">
        <v>852</v>
      </c>
      <c r="H87" s="618">
        <v>92</v>
      </c>
      <c r="I87" s="626" t="s">
        <v>13</v>
      </c>
      <c r="J87" s="625">
        <v>1000</v>
      </c>
      <c r="K87" s="666">
        <v>274</v>
      </c>
      <c r="L87" s="666">
        <v>316</v>
      </c>
      <c r="M87" s="795">
        <v>296</v>
      </c>
      <c r="N87" s="679" t="s">
        <v>956</v>
      </c>
      <c r="O87" s="776">
        <f t="shared" si="26"/>
        <v>295.33333333333331</v>
      </c>
      <c r="P87" s="689">
        <f t="shared" si="27"/>
        <v>0.19415213333333334</v>
      </c>
      <c r="Q87" s="671"/>
      <c r="R87" s="896" t="s">
        <v>15</v>
      </c>
      <c r="S87" s="626">
        <v>1000</v>
      </c>
      <c r="T87" s="776">
        <v>247</v>
      </c>
      <c r="U87" s="666">
        <v>232</v>
      </c>
      <c r="V87" s="666">
        <v>228</v>
      </c>
      <c r="W87" s="896" t="s">
        <v>253</v>
      </c>
      <c r="X87" s="795">
        <f t="shared" si="29"/>
        <v>235.66666666666666</v>
      </c>
      <c r="Y87" s="942">
        <f t="shared" si="25"/>
        <v>0.19415213333333334</v>
      </c>
      <c r="Z87" s="942">
        <f t="shared" si="30"/>
        <v>0.15492726666666667</v>
      </c>
      <c r="AA87" s="845"/>
      <c r="AB87" s="943">
        <f t="shared" si="11"/>
        <v>0.34907940000000004</v>
      </c>
    </row>
    <row r="88" spans="1:28" s="630" customFormat="1" ht="13.5" thickBot="1" x14ac:dyDescent="0.25">
      <c r="A88" s="685">
        <v>44362</v>
      </c>
      <c r="B88" s="686">
        <v>0.40625</v>
      </c>
      <c r="C88" s="687">
        <v>18</v>
      </c>
      <c r="D88" s="977">
        <f t="shared" si="24"/>
        <v>0.14756944444444445</v>
      </c>
      <c r="E88" s="825" t="e">
        <f t="shared" si="28"/>
        <v>#DIV/0!</v>
      </c>
      <c r="F88" s="626" t="s">
        <v>95</v>
      </c>
      <c r="G88" s="868" t="s">
        <v>852</v>
      </c>
      <c r="H88" s="618">
        <v>93</v>
      </c>
      <c r="I88" s="626" t="s">
        <v>13</v>
      </c>
      <c r="J88" s="625">
        <v>160</v>
      </c>
      <c r="K88" s="666">
        <v>34</v>
      </c>
      <c r="L88" s="666">
        <v>22</v>
      </c>
      <c r="M88" s="795">
        <v>12</v>
      </c>
      <c r="N88" s="679" t="s">
        <v>223</v>
      </c>
      <c r="O88" s="776">
        <f t="shared" si="26"/>
        <v>22.666666666666668</v>
      </c>
      <c r="P88" s="689">
        <f t="shared" si="27"/>
        <v>9.3131666666666668E-2</v>
      </c>
      <c r="Q88" s="671"/>
      <c r="R88" s="896"/>
      <c r="S88" s="626"/>
      <c r="T88" s="776"/>
      <c r="U88" s="666"/>
      <c r="V88" s="666"/>
      <c r="W88" s="670"/>
      <c r="X88" s="795"/>
      <c r="Y88" s="942">
        <f t="shared" si="25"/>
        <v>9.3131666666666668E-2</v>
      </c>
      <c r="Z88" s="942"/>
      <c r="AA88" s="845"/>
      <c r="AB88" s="943">
        <f t="shared" si="11"/>
        <v>9.3131666666666668E-2</v>
      </c>
    </row>
    <row r="89" spans="1:28" s="630" customFormat="1" ht="13.5" thickBot="1" x14ac:dyDescent="0.25">
      <c r="A89" s="685">
        <v>44354</v>
      </c>
      <c r="B89" s="686">
        <v>0.80902777777777779</v>
      </c>
      <c r="C89" s="983">
        <v>21</v>
      </c>
      <c r="D89" s="977">
        <f t="shared" si="24"/>
        <v>0.16388888888888889</v>
      </c>
      <c r="E89" s="825" t="e">
        <f t="shared" si="28"/>
        <v>#DIV/0!</v>
      </c>
      <c r="F89" s="626" t="s">
        <v>95</v>
      </c>
      <c r="G89" s="868" t="s">
        <v>852</v>
      </c>
      <c r="H89" s="618">
        <v>94</v>
      </c>
      <c r="I89" s="626" t="s">
        <v>13</v>
      </c>
      <c r="J89" s="862">
        <v>250</v>
      </c>
      <c r="K89" s="688">
        <v>59</v>
      </c>
      <c r="L89" s="688">
        <v>23</v>
      </c>
      <c r="M89" s="799">
        <v>37</v>
      </c>
      <c r="N89" s="679" t="s">
        <v>149</v>
      </c>
      <c r="O89" s="776">
        <f t="shared" si="26"/>
        <v>39.666666666666664</v>
      </c>
      <c r="P89" s="689">
        <f t="shared" si="27"/>
        <v>0.10430746666666665</v>
      </c>
      <c r="Q89" s="689"/>
      <c r="R89" s="896"/>
      <c r="S89" s="626"/>
      <c r="T89" s="718"/>
      <c r="U89" s="688"/>
      <c r="V89" s="688"/>
      <c r="W89" s="670"/>
      <c r="X89" s="795"/>
      <c r="Y89" s="942">
        <f t="shared" si="25"/>
        <v>0.10430746666666665</v>
      </c>
      <c r="Z89" s="942"/>
      <c r="AA89" s="845"/>
      <c r="AB89" s="943">
        <f t="shared" ref="AB89:AB152" si="31">P89+Z89</f>
        <v>0.10430746666666665</v>
      </c>
    </row>
    <row r="90" spans="1:28" s="630" customFormat="1" ht="13.5" thickBot="1" x14ac:dyDescent="0.25">
      <c r="A90" s="685">
        <v>44369</v>
      </c>
      <c r="B90" s="686">
        <v>0.81597222222222221</v>
      </c>
      <c r="C90" s="983">
        <v>30</v>
      </c>
      <c r="D90" s="977">
        <f t="shared" si="24"/>
        <v>2.0399305555555556E-2</v>
      </c>
      <c r="E90" s="825">
        <f t="shared" si="28"/>
        <v>7.8125E-2</v>
      </c>
      <c r="F90" s="626" t="s">
        <v>90</v>
      </c>
      <c r="G90" s="868" t="s">
        <v>852</v>
      </c>
      <c r="H90" s="618">
        <v>97</v>
      </c>
      <c r="I90" s="626" t="s">
        <v>54</v>
      </c>
      <c r="J90" s="625">
        <v>1600</v>
      </c>
      <c r="K90" s="688">
        <v>47</v>
      </c>
      <c r="L90" s="688">
        <v>32</v>
      </c>
      <c r="M90" s="799">
        <v>46</v>
      </c>
      <c r="N90" s="679" t="s">
        <v>169</v>
      </c>
      <c r="O90" s="776">
        <f t="shared" si="26"/>
        <v>41.666666666666664</v>
      </c>
      <c r="P90" s="689">
        <f t="shared" si="27"/>
        <v>1.7119791666666665E-2</v>
      </c>
      <c r="Q90" s="689"/>
      <c r="R90" s="905" t="s">
        <v>15</v>
      </c>
      <c r="S90" s="626">
        <v>1600</v>
      </c>
      <c r="T90" s="718">
        <v>154</v>
      </c>
      <c r="U90" s="688">
        <v>150</v>
      </c>
      <c r="V90" s="688">
        <v>180</v>
      </c>
      <c r="W90" s="670" t="s">
        <v>162</v>
      </c>
      <c r="X90" s="795">
        <f>(T90+U90+V90)/3</f>
        <v>161.33333333333334</v>
      </c>
      <c r="Y90" s="942">
        <f t="shared" si="25"/>
        <v>1.7119791666666665E-2</v>
      </c>
      <c r="Z90" s="942">
        <f>1.73*0.38*X90/S90</f>
        <v>6.6287833333333337E-2</v>
      </c>
      <c r="AA90" s="845"/>
      <c r="AB90" s="943">
        <f t="shared" si="31"/>
        <v>8.3407624999999999E-2</v>
      </c>
    </row>
    <row r="91" spans="1:28" s="630" customFormat="1" ht="13.5" thickBot="1" x14ac:dyDescent="0.25">
      <c r="A91" s="992">
        <v>44362</v>
      </c>
      <c r="B91" s="945">
        <v>0.4201388888888889</v>
      </c>
      <c r="C91" s="994">
        <v>18</v>
      </c>
      <c r="D91" s="1041">
        <f t="shared" si="24"/>
        <v>0.125</v>
      </c>
      <c r="E91" s="969">
        <f t="shared" si="28"/>
        <v>4.8611111111111119E-2</v>
      </c>
      <c r="F91" s="764" t="s">
        <v>90</v>
      </c>
      <c r="G91" s="870" t="s">
        <v>852</v>
      </c>
      <c r="H91" s="879">
        <v>96</v>
      </c>
      <c r="I91" s="764" t="s">
        <v>13</v>
      </c>
      <c r="J91" s="740">
        <v>1000</v>
      </c>
      <c r="K91" s="649">
        <v>171</v>
      </c>
      <c r="L91" s="649">
        <v>180</v>
      </c>
      <c r="M91" s="791">
        <v>136</v>
      </c>
      <c r="N91" s="815" t="s">
        <v>53</v>
      </c>
      <c r="O91" s="778">
        <f t="shared" si="26"/>
        <v>162.33333333333334</v>
      </c>
      <c r="P91" s="974">
        <f t="shared" si="27"/>
        <v>0.10671793333333333</v>
      </c>
      <c r="Q91" s="974"/>
      <c r="R91" s="894" t="s">
        <v>15</v>
      </c>
      <c r="S91" s="764">
        <v>1000</v>
      </c>
      <c r="T91" s="773">
        <v>70</v>
      </c>
      <c r="U91" s="649">
        <v>41</v>
      </c>
      <c r="V91" s="649">
        <v>47</v>
      </c>
      <c r="W91" s="650" t="s">
        <v>72</v>
      </c>
      <c r="X91" s="797">
        <f>(T91+U91+V91)/3</f>
        <v>52.666666666666664</v>
      </c>
      <c r="Y91" s="1574">
        <f t="shared" si="25"/>
        <v>0.10671793333333333</v>
      </c>
      <c r="Z91" s="1574">
        <f>1.73*0.38*X91/S91</f>
        <v>3.4623066666666667E-2</v>
      </c>
      <c r="AA91" s="848"/>
      <c r="AB91" s="943">
        <f t="shared" si="31"/>
        <v>0.14134099999999999</v>
      </c>
    </row>
    <row r="92" spans="1:28" s="630" customFormat="1" ht="13.5" thickBot="1" x14ac:dyDescent="0.25">
      <c r="A92" s="1042">
        <v>44424</v>
      </c>
      <c r="B92" s="1043">
        <v>0.6020833333333333</v>
      </c>
      <c r="C92" s="660">
        <v>27</v>
      </c>
      <c r="D92" s="1044">
        <f t="shared" si="24"/>
        <v>6.9444444444444448E-2</v>
      </c>
      <c r="E92" s="1045"/>
      <c r="F92" s="626" t="s">
        <v>713</v>
      </c>
      <c r="G92" s="868" t="s">
        <v>852</v>
      </c>
      <c r="H92" s="618">
        <v>102</v>
      </c>
      <c r="I92" s="626" t="s">
        <v>13</v>
      </c>
      <c r="J92" s="625">
        <v>100</v>
      </c>
      <c r="K92" s="688">
        <v>8</v>
      </c>
      <c r="L92" s="688">
        <v>10</v>
      </c>
      <c r="M92" s="799">
        <v>9</v>
      </c>
      <c r="N92" s="679" t="s">
        <v>145</v>
      </c>
      <c r="O92" s="776">
        <f t="shared" si="26"/>
        <v>9</v>
      </c>
      <c r="P92" s="689">
        <f t="shared" si="27"/>
        <v>5.9165999999999996E-2</v>
      </c>
      <c r="Q92" s="689"/>
      <c r="R92" s="896"/>
      <c r="S92" s="626"/>
      <c r="T92" s="718"/>
      <c r="U92" s="688"/>
      <c r="V92" s="688"/>
      <c r="W92" s="670"/>
      <c r="X92" s="795"/>
      <c r="Y92" s="942">
        <f t="shared" si="25"/>
        <v>5.9165999999999996E-2</v>
      </c>
      <c r="Z92" s="942"/>
      <c r="AA92" s="844"/>
      <c r="AB92" s="943">
        <f t="shared" si="31"/>
        <v>5.9165999999999996E-2</v>
      </c>
    </row>
    <row r="93" spans="1:28" s="630" customFormat="1" ht="13.5" thickBot="1" x14ac:dyDescent="0.25">
      <c r="A93" s="1016">
        <v>44424</v>
      </c>
      <c r="B93" s="686">
        <v>0.65555555555555556</v>
      </c>
      <c r="C93" s="665">
        <v>27</v>
      </c>
      <c r="D93" s="1044">
        <f t="shared" si="24"/>
        <v>6.7239858906525576E-2</v>
      </c>
      <c r="E93" s="1045">
        <f>(MAX(T93:V93))/S93/1.44</f>
        <v>0.11133156966490301</v>
      </c>
      <c r="F93" s="768" t="s">
        <v>19</v>
      </c>
      <c r="G93" s="874" t="s">
        <v>852</v>
      </c>
      <c r="H93" s="881">
        <v>105</v>
      </c>
      <c r="I93" s="768" t="s">
        <v>13</v>
      </c>
      <c r="J93" s="746">
        <v>630</v>
      </c>
      <c r="K93" s="1206">
        <v>56</v>
      </c>
      <c r="L93" s="1206">
        <v>52</v>
      </c>
      <c r="M93" s="1580">
        <v>61</v>
      </c>
      <c r="N93" s="754" t="s">
        <v>151</v>
      </c>
      <c r="O93" s="785">
        <f t="shared" si="26"/>
        <v>56.333333333333336</v>
      </c>
      <c r="P93" s="1094">
        <f t="shared" si="27"/>
        <v>5.8783386243386242E-2</v>
      </c>
      <c r="Q93" s="1094"/>
      <c r="R93" s="903" t="s">
        <v>15</v>
      </c>
      <c r="S93" s="768">
        <v>630</v>
      </c>
      <c r="T93" s="1581">
        <v>92</v>
      </c>
      <c r="U93" s="1206">
        <v>101</v>
      </c>
      <c r="V93" s="1206">
        <v>86</v>
      </c>
      <c r="W93" s="711" t="s">
        <v>30</v>
      </c>
      <c r="X93" s="806">
        <f>(T93+U93+V93)/3</f>
        <v>93</v>
      </c>
      <c r="Y93" s="1578">
        <f t="shared" si="25"/>
        <v>5.8783386243386242E-2</v>
      </c>
      <c r="Z93" s="1578">
        <f>1.73*0.38*X93/S93</f>
        <v>9.7044761904761898E-2</v>
      </c>
      <c r="AA93" s="845"/>
      <c r="AB93" s="943">
        <f t="shared" si="31"/>
        <v>0.15582814814814813</v>
      </c>
    </row>
    <row r="94" spans="1:28" s="630" customFormat="1" ht="13.5" thickBot="1" x14ac:dyDescent="0.25">
      <c r="A94" s="1046">
        <v>44391</v>
      </c>
      <c r="B94" s="985">
        <v>0.79166666666666663</v>
      </c>
      <c r="C94" s="1047">
        <v>30</v>
      </c>
      <c r="D94" s="1044">
        <f t="shared" si="24"/>
        <v>5.9027777777777783E-2</v>
      </c>
      <c r="E94" s="1045">
        <f>(MAX(T94:V94))/S94/1.44</f>
        <v>1.7361111111111112E-2</v>
      </c>
      <c r="F94" s="626" t="s">
        <v>90</v>
      </c>
      <c r="G94" s="868" t="s">
        <v>852</v>
      </c>
      <c r="H94" s="618">
        <v>106</v>
      </c>
      <c r="I94" s="626" t="s">
        <v>13</v>
      </c>
      <c r="J94" s="625">
        <v>1000</v>
      </c>
      <c r="K94" s="688">
        <v>73</v>
      </c>
      <c r="L94" s="688">
        <v>85</v>
      </c>
      <c r="M94" s="799">
        <v>67</v>
      </c>
      <c r="N94" s="679" t="s">
        <v>179</v>
      </c>
      <c r="O94" s="776">
        <f t="shared" si="26"/>
        <v>75</v>
      </c>
      <c r="P94" s="689">
        <f t="shared" si="27"/>
        <v>4.9305000000000002E-2</v>
      </c>
      <c r="Q94" s="689"/>
      <c r="R94" s="905" t="s">
        <v>15</v>
      </c>
      <c r="S94" s="626">
        <v>1000</v>
      </c>
      <c r="T94" s="718">
        <v>20</v>
      </c>
      <c r="U94" s="688">
        <v>16</v>
      </c>
      <c r="V94" s="688">
        <v>25</v>
      </c>
      <c r="W94" s="670" t="s">
        <v>186</v>
      </c>
      <c r="X94" s="795">
        <f>(T94+U94+V94)/3</f>
        <v>20.333333333333332</v>
      </c>
      <c r="Y94" s="942">
        <f t="shared" si="25"/>
        <v>4.9305000000000002E-2</v>
      </c>
      <c r="Z94" s="942">
        <f>1.73*0.38*X94/S94</f>
        <v>1.3367133333333331E-2</v>
      </c>
      <c r="AA94" s="848"/>
      <c r="AB94" s="943">
        <f t="shared" si="31"/>
        <v>6.2672133333333338E-2</v>
      </c>
    </row>
    <row r="95" spans="1:28" s="630" customFormat="1" ht="26.25" thickBot="1" x14ac:dyDescent="0.25">
      <c r="A95" s="993">
        <v>44354</v>
      </c>
      <c r="B95" s="985">
        <v>0.81944444444444453</v>
      </c>
      <c r="C95" s="986">
        <v>21</v>
      </c>
      <c r="D95" s="1048">
        <f t="shared" si="24"/>
        <v>0</v>
      </c>
      <c r="E95" s="940">
        <f>(MAX(T95:V95))/S95/1.44</f>
        <v>0.16534391534391535</v>
      </c>
      <c r="F95" s="767" t="s">
        <v>19</v>
      </c>
      <c r="G95" s="1582" t="s">
        <v>852</v>
      </c>
      <c r="H95" s="1583">
        <v>113</v>
      </c>
      <c r="I95" s="1584" t="s">
        <v>986</v>
      </c>
      <c r="J95" s="1585">
        <v>630</v>
      </c>
      <c r="K95" s="1586"/>
      <c r="L95" s="1586"/>
      <c r="M95" s="1587"/>
      <c r="N95" s="1588"/>
      <c r="O95" s="1589">
        <f t="shared" si="26"/>
        <v>0</v>
      </c>
      <c r="P95" s="1590">
        <f t="shared" si="27"/>
        <v>0</v>
      </c>
      <c r="Q95" s="1039"/>
      <c r="R95" s="906" t="s">
        <v>716</v>
      </c>
      <c r="S95" s="767">
        <v>630</v>
      </c>
      <c r="T95" s="1591">
        <v>150</v>
      </c>
      <c r="U95" s="918">
        <v>132</v>
      </c>
      <c r="V95" s="918">
        <v>80</v>
      </c>
      <c r="W95" s="706" t="s">
        <v>274</v>
      </c>
      <c r="X95" s="804">
        <f>(T95+U95+V95)/3</f>
        <v>120.66666666666667</v>
      </c>
      <c r="Y95" s="1577">
        <f t="shared" si="25"/>
        <v>0</v>
      </c>
      <c r="Z95" s="1577">
        <f>1.73*0.38*X95/S95</f>
        <v>0.125914708994709</v>
      </c>
      <c r="AA95" s="847"/>
      <c r="AB95" s="943">
        <f t="shared" si="31"/>
        <v>0.125914708994709</v>
      </c>
    </row>
    <row r="96" spans="1:28" s="630" customFormat="1" ht="26.25" thickBot="1" x14ac:dyDescent="0.25">
      <c r="A96" s="944">
        <v>44397</v>
      </c>
      <c r="B96" s="945">
        <v>0.44930555555555557</v>
      </c>
      <c r="C96" s="946">
        <v>26</v>
      </c>
      <c r="D96" s="972"/>
      <c r="E96" s="973">
        <f>(MAX(T96:V96))/S96/1.44</f>
        <v>0.26895943562610231</v>
      </c>
      <c r="F96" s="764" t="s">
        <v>19</v>
      </c>
      <c r="G96" s="870" t="s">
        <v>852</v>
      </c>
      <c r="H96" s="879">
        <v>114</v>
      </c>
      <c r="I96" s="764" t="s">
        <v>986</v>
      </c>
      <c r="J96" s="740">
        <v>630</v>
      </c>
      <c r="K96" s="649"/>
      <c r="L96" s="649"/>
      <c r="M96" s="791"/>
      <c r="N96" s="815"/>
      <c r="O96" s="778"/>
      <c r="P96" s="974">
        <f t="shared" si="27"/>
        <v>0</v>
      </c>
      <c r="Q96" s="974"/>
      <c r="R96" s="894" t="s">
        <v>15</v>
      </c>
      <c r="S96" s="764">
        <v>630</v>
      </c>
      <c r="T96" s="773">
        <v>187</v>
      </c>
      <c r="U96" s="649">
        <v>244</v>
      </c>
      <c r="V96" s="649">
        <v>203</v>
      </c>
      <c r="W96" s="650" t="s">
        <v>363</v>
      </c>
      <c r="X96" s="797">
        <f>(T96+U96+V96)/3</f>
        <v>211.33333333333334</v>
      </c>
      <c r="Y96" s="942">
        <f t="shared" si="25"/>
        <v>0</v>
      </c>
      <c r="Z96" s="1574">
        <f>1.73*0.38*X96/S96</f>
        <v>0.22052465608465607</v>
      </c>
      <c r="AA96" s="848"/>
      <c r="AB96" s="943">
        <f t="shared" si="31"/>
        <v>0.22052465608465607</v>
      </c>
    </row>
    <row r="97" spans="1:29" s="630" customFormat="1" ht="13.5" thickBot="1" x14ac:dyDescent="0.25">
      <c r="A97" s="685">
        <v>44424</v>
      </c>
      <c r="B97" s="686">
        <v>0.42708333333333331</v>
      </c>
      <c r="C97" s="983">
        <v>25</v>
      </c>
      <c r="D97" s="977">
        <f t="shared" ref="D97:D160" si="32">(MAX(K97:M97))/J97/1.44</f>
        <v>3.888888888888889E-2</v>
      </c>
      <c r="E97" s="792"/>
      <c r="F97" s="626" t="s">
        <v>95</v>
      </c>
      <c r="G97" s="868" t="s">
        <v>852</v>
      </c>
      <c r="H97" s="618">
        <v>115</v>
      </c>
      <c r="I97" s="626" t="s">
        <v>13</v>
      </c>
      <c r="J97" s="625">
        <v>250</v>
      </c>
      <c r="K97" s="688">
        <v>7</v>
      </c>
      <c r="L97" s="688">
        <v>10</v>
      </c>
      <c r="M97" s="799">
        <v>14</v>
      </c>
      <c r="N97" s="679" t="s">
        <v>166</v>
      </c>
      <c r="O97" s="776">
        <f t="shared" ref="O97:O139" si="33">(K97+L97+M97)/3</f>
        <v>10.333333333333334</v>
      </c>
      <c r="P97" s="689">
        <f t="shared" si="27"/>
        <v>2.7172533333333335E-2</v>
      </c>
      <c r="Q97" s="689"/>
      <c r="R97" s="896"/>
      <c r="S97" s="626"/>
      <c r="T97" s="718"/>
      <c r="U97" s="688"/>
      <c r="V97" s="688"/>
      <c r="W97" s="670"/>
      <c r="X97" s="795"/>
      <c r="Y97" s="942">
        <f t="shared" si="25"/>
        <v>2.7172533333333335E-2</v>
      </c>
      <c r="Z97" s="942"/>
      <c r="AA97" s="845"/>
      <c r="AB97" s="943">
        <f t="shared" si="31"/>
        <v>2.7172533333333335E-2</v>
      </c>
    </row>
    <row r="98" spans="1:29" s="668" customFormat="1" ht="64.5" thickBot="1" x14ac:dyDescent="0.3">
      <c r="A98" s="1049">
        <v>44406</v>
      </c>
      <c r="B98" s="1050">
        <v>0.35416666666666669</v>
      </c>
      <c r="C98" s="1051">
        <v>26</v>
      </c>
      <c r="D98" s="1052">
        <f t="shared" si="32"/>
        <v>0</v>
      </c>
      <c r="E98" s="1053"/>
      <c r="F98" s="626" t="s">
        <v>95</v>
      </c>
      <c r="G98" s="1054" t="s">
        <v>852</v>
      </c>
      <c r="H98" s="618">
        <v>116</v>
      </c>
      <c r="I98" s="626" t="s">
        <v>962</v>
      </c>
      <c r="J98" s="625">
        <v>160</v>
      </c>
      <c r="K98" s="1055"/>
      <c r="L98" s="1055"/>
      <c r="M98" s="1056"/>
      <c r="N98" s="679"/>
      <c r="O98" s="1057">
        <f t="shared" si="33"/>
        <v>0</v>
      </c>
      <c r="P98" s="1058">
        <f t="shared" si="27"/>
        <v>0</v>
      </c>
      <c r="Q98" s="1058"/>
      <c r="R98" s="896"/>
      <c r="S98" s="626"/>
      <c r="T98" s="1059"/>
      <c r="U98" s="1055"/>
      <c r="V98" s="1055"/>
      <c r="W98" s="670"/>
      <c r="X98" s="1060"/>
      <c r="Y98" s="942">
        <f t="shared" si="25"/>
        <v>0</v>
      </c>
      <c r="Z98" s="942"/>
      <c r="AA98" s="1061"/>
      <c r="AB98" s="943">
        <f t="shared" si="31"/>
        <v>0</v>
      </c>
    </row>
    <row r="99" spans="1:29" s="630" customFormat="1" ht="13.5" thickBot="1" x14ac:dyDescent="0.25">
      <c r="A99" s="685">
        <v>44393</v>
      </c>
      <c r="B99" s="686">
        <v>0.45416666666666666</v>
      </c>
      <c r="C99" s="665">
        <v>32</v>
      </c>
      <c r="D99" s="704">
        <f t="shared" si="32"/>
        <v>0.17500000000000002</v>
      </c>
      <c r="E99" s="832"/>
      <c r="F99" s="626" t="s">
        <v>95</v>
      </c>
      <c r="G99" s="868" t="s">
        <v>961</v>
      </c>
      <c r="H99" s="618">
        <v>118</v>
      </c>
      <c r="I99" s="626" t="s">
        <v>13</v>
      </c>
      <c r="J99" s="625">
        <v>250</v>
      </c>
      <c r="K99" s="688">
        <v>56</v>
      </c>
      <c r="L99" s="666">
        <v>52</v>
      </c>
      <c r="M99" s="795">
        <v>63</v>
      </c>
      <c r="N99" s="679" t="s">
        <v>30</v>
      </c>
      <c r="O99" s="776">
        <f t="shared" si="33"/>
        <v>57</v>
      </c>
      <c r="P99" s="689">
        <f t="shared" si="27"/>
        <v>0.1498872</v>
      </c>
      <c r="Q99" s="671" t="s">
        <v>892</v>
      </c>
      <c r="R99" s="896"/>
      <c r="S99" s="626"/>
      <c r="T99" s="776"/>
      <c r="U99" s="666"/>
      <c r="V99" s="666"/>
      <c r="W99" s="670"/>
      <c r="X99" s="795"/>
      <c r="Y99" s="942">
        <f t="shared" si="25"/>
        <v>0.1498872</v>
      </c>
      <c r="Z99" s="942"/>
      <c r="AA99" s="845"/>
      <c r="AB99" s="943">
        <f t="shared" si="31"/>
        <v>0.1498872</v>
      </c>
    </row>
    <row r="100" spans="1:29" s="630" customFormat="1" ht="13.5" thickBot="1" x14ac:dyDescent="0.25">
      <c r="A100" s="685">
        <v>44401</v>
      </c>
      <c r="B100" s="686">
        <v>0.59930555555555554</v>
      </c>
      <c r="C100" s="687">
        <v>18</v>
      </c>
      <c r="D100" s="977">
        <f t="shared" si="32"/>
        <v>0.15652557319223986</v>
      </c>
      <c r="E100" s="825">
        <f>(MAX(T100:V100))/S100/1.44</f>
        <v>7.8262786596119932E-2</v>
      </c>
      <c r="F100" s="626" t="s">
        <v>277</v>
      </c>
      <c r="G100" s="868" t="s">
        <v>852</v>
      </c>
      <c r="H100" s="618">
        <v>120</v>
      </c>
      <c r="I100" s="626" t="s">
        <v>220</v>
      </c>
      <c r="J100" s="625">
        <v>630</v>
      </c>
      <c r="K100" s="666">
        <v>142</v>
      </c>
      <c r="L100" s="666">
        <v>137</v>
      </c>
      <c r="M100" s="795">
        <v>139</v>
      </c>
      <c r="N100" s="679" t="s">
        <v>44</v>
      </c>
      <c r="O100" s="776">
        <f t="shared" si="33"/>
        <v>139.33333333333334</v>
      </c>
      <c r="P100" s="689">
        <f t="shared" si="27"/>
        <v>0.14539322751322753</v>
      </c>
      <c r="Q100" s="672" t="s">
        <v>891</v>
      </c>
      <c r="R100" s="896" t="s">
        <v>15</v>
      </c>
      <c r="S100" s="626">
        <v>630</v>
      </c>
      <c r="T100" s="776">
        <v>71</v>
      </c>
      <c r="U100" s="666">
        <v>60</v>
      </c>
      <c r="V100" s="666">
        <v>45</v>
      </c>
      <c r="W100" s="670" t="s">
        <v>63</v>
      </c>
      <c r="X100" s="795">
        <f>(T100+U100+V100)/3</f>
        <v>58.666666666666664</v>
      </c>
      <c r="Y100" s="942">
        <f t="shared" si="25"/>
        <v>0.14539322751322753</v>
      </c>
      <c r="Z100" s="942">
        <f>1.73*0.38*X100/S100</f>
        <v>6.1218201058201048E-2</v>
      </c>
      <c r="AA100" s="846" t="s">
        <v>892</v>
      </c>
      <c r="AB100" s="943">
        <f t="shared" si="31"/>
        <v>0.20661142857142858</v>
      </c>
    </row>
    <row r="101" spans="1:29" s="630" customFormat="1" ht="13.5" thickBot="1" x14ac:dyDescent="0.25">
      <c r="A101" s="685">
        <v>44393</v>
      </c>
      <c r="B101" s="686">
        <v>0.56041666666666667</v>
      </c>
      <c r="C101" s="687">
        <v>26</v>
      </c>
      <c r="D101" s="977">
        <f t="shared" si="32"/>
        <v>0.14756944444444445</v>
      </c>
      <c r="E101" s="825">
        <f>(MAX(T101:V101))/S101/1.44</f>
        <v>0.17795138888888887</v>
      </c>
      <c r="F101" s="626" t="s">
        <v>90</v>
      </c>
      <c r="G101" s="868" t="s">
        <v>852</v>
      </c>
      <c r="H101" s="618">
        <v>123</v>
      </c>
      <c r="I101" s="626" t="s">
        <v>13</v>
      </c>
      <c r="J101" s="625">
        <v>320</v>
      </c>
      <c r="K101" s="666">
        <v>68</v>
      </c>
      <c r="L101" s="666">
        <v>42</v>
      </c>
      <c r="M101" s="795">
        <v>63</v>
      </c>
      <c r="N101" s="679" t="s">
        <v>228</v>
      </c>
      <c r="O101" s="776">
        <f t="shared" si="33"/>
        <v>57.666666666666664</v>
      </c>
      <c r="P101" s="689">
        <f t="shared" si="27"/>
        <v>0.11846895833333333</v>
      </c>
      <c r="Q101" s="672" t="s">
        <v>892</v>
      </c>
      <c r="R101" s="896" t="s">
        <v>15</v>
      </c>
      <c r="S101" s="626">
        <v>320</v>
      </c>
      <c r="T101" s="776">
        <v>82</v>
      </c>
      <c r="U101" s="666">
        <v>80</v>
      </c>
      <c r="V101" s="666">
        <v>77</v>
      </c>
      <c r="W101" s="670" t="s">
        <v>36</v>
      </c>
      <c r="X101" s="795">
        <f>(T101+U101+V101)/3</f>
        <v>79.666666666666671</v>
      </c>
      <c r="Y101" s="942">
        <f t="shared" si="25"/>
        <v>0.11846895833333333</v>
      </c>
      <c r="Z101" s="942">
        <f>1.73*0.38*X101/S101</f>
        <v>0.16366520833333334</v>
      </c>
      <c r="AA101" s="846" t="s">
        <v>892</v>
      </c>
      <c r="AB101" s="943">
        <f t="shared" si="31"/>
        <v>0.28213416666666669</v>
      </c>
    </row>
    <row r="102" spans="1:29" s="630" customFormat="1" ht="13.5" thickBot="1" x14ac:dyDescent="0.25">
      <c r="A102" s="685">
        <v>44403</v>
      </c>
      <c r="B102" s="686">
        <v>0.79513888888888884</v>
      </c>
      <c r="C102" s="983">
        <v>26</v>
      </c>
      <c r="D102" s="977">
        <f t="shared" si="32"/>
        <v>0.19166666666666668</v>
      </c>
      <c r="E102" s="825"/>
      <c r="F102" s="626" t="s">
        <v>95</v>
      </c>
      <c r="G102" s="868" t="s">
        <v>852</v>
      </c>
      <c r="H102" s="618">
        <v>124</v>
      </c>
      <c r="I102" s="626" t="s">
        <v>13</v>
      </c>
      <c r="J102" s="625">
        <v>250</v>
      </c>
      <c r="K102" s="666">
        <v>40</v>
      </c>
      <c r="L102" s="666">
        <v>58</v>
      </c>
      <c r="M102" s="795">
        <v>69</v>
      </c>
      <c r="N102" s="679" t="s">
        <v>39</v>
      </c>
      <c r="O102" s="776">
        <f t="shared" si="33"/>
        <v>55.666666666666664</v>
      </c>
      <c r="P102" s="689">
        <f t="shared" ref="P102:P133" si="34">1.73*0.38*O102/J102</f>
        <v>0.14638106666666667</v>
      </c>
      <c r="Q102" s="671"/>
      <c r="R102" s="896"/>
      <c r="S102" s="679"/>
      <c r="T102" s="776"/>
      <c r="U102" s="666"/>
      <c r="V102" s="666"/>
      <c r="W102" s="670"/>
      <c r="X102" s="795"/>
      <c r="Y102" s="942">
        <f t="shared" si="25"/>
        <v>0.14638106666666667</v>
      </c>
      <c r="Z102" s="942"/>
      <c r="AA102" s="845"/>
      <c r="AB102" s="943">
        <f t="shared" si="31"/>
        <v>0.14638106666666667</v>
      </c>
    </row>
    <row r="103" spans="1:29" s="630" customFormat="1" ht="13.5" thickBot="1" x14ac:dyDescent="0.25">
      <c r="A103" s="685">
        <v>44393</v>
      </c>
      <c r="B103" s="686">
        <v>0.41875000000000001</v>
      </c>
      <c r="C103" s="687">
        <v>32</v>
      </c>
      <c r="D103" s="977">
        <f t="shared" si="32"/>
        <v>0.59027777777777779</v>
      </c>
      <c r="E103" s="825">
        <f t="shared" ref="E103:E108" si="35">(MAX(T103:V103))/S103/1.44</f>
        <v>0.61458333333333337</v>
      </c>
      <c r="F103" s="626" t="s">
        <v>90</v>
      </c>
      <c r="G103" s="868" t="s">
        <v>852</v>
      </c>
      <c r="H103" s="618">
        <v>126</v>
      </c>
      <c r="I103" s="626" t="s">
        <v>13</v>
      </c>
      <c r="J103" s="625">
        <v>400</v>
      </c>
      <c r="K103" s="666">
        <v>267</v>
      </c>
      <c r="L103" s="666">
        <v>263</v>
      </c>
      <c r="M103" s="795">
        <v>340</v>
      </c>
      <c r="N103" s="679" t="s">
        <v>928</v>
      </c>
      <c r="O103" s="776">
        <f t="shared" si="33"/>
        <v>290</v>
      </c>
      <c r="P103" s="689">
        <f t="shared" si="34"/>
        <v>0.47661499999999996</v>
      </c>
      <c r="Q103" s="672" t="s">
        <v>891</v>
      </c>
      <c r="R103" s="896" t="s">
        <v>15</v>
      </c>
      <c r="S103" s="626">
        <v>400</v>
      </c>
      <c r="T103" s="776">
        <v>354</v>
      </c>
      <c r="U103" s="666">
        <v>325</v>
      </c>
      <c r="V103" s="666">
        <v>264</v>
      </c>
      <c r="W103" s="670" t="s">
        <v>363</v>
      </c>
      <c r="X103" s="795">
        <f t="shared" ref="X103:X108" si="36">(T103+U103+V103)/3</f>
        <v>314.33333333333331</v>
      </c>
      <c r="Y103" s="942">
        <f t="shared" si="25"/>
        <v>0.47661499999999996</v>
      </c>
      <c r="Z103" s="942">
        <f t="shared" ref="Z103:Z108" si="37">1.73*0.38*X103/S103</f>
        <v>0.51660683333333335</v>
      </c>
      <c r="AA103" s="846" t="s">
        <v>891</v>
      </c>
      <c r="AB103" s="943">
        <f t="shared" si="31"/>
        <v>0.99322183333333336</v>
      </c>
      <c r="AC103" s="639"/>
    </row>
    <row r="104" spans="1:29" s="630" customFormat="1" ht="13.5" thickBot="1" x14ac:dyDescent="0.25">
      <c r="A104" s="685">
        <v>44393</v>
      </c>
      <c r="B104" s="686">
        <v>0.4916666666666667</v>
      </c>
      <c r="C104" s="687">
        <v>32</v>
      </c>
      <c r="D104" s="977">
        <f t="shared" si="32"/>
        <v>2.2222222222222223E-2</v>
      </c>
      <c r="E104" s="825">
        <f t="shared" si="35"/>
        <v>8.0555555555555561E-2</v>
      </c>
      <c r="F104" s="626" t="s">
        <v>90</v>
      </c>
      <c r="G104" s="868" t="s">
        <v>852</v>
      </c>
      <c r="H104" s="618">
        <v>127</v>
      </c>
      <c r="I104" s="626" t="s">
        <v>13</v>
      </c>
      <c r="J104" s="625">
        <v>250</v>
      </c>
      <c r="K104" s="666">
        <v>8</v>
      </c>
      <c r="L104" s="666">
        <v>3</v>
      </c>
      <c r="M104" s="795">
        <v>0</v>
      </c>
      <c r="N104" s="679" t="s">
        <v>161</v>
      </c>
      <c r="O104" s="776">
        <f t="shared" si="33"/>
        <v>3.6666666666666665</v>
      </c>
      <c r="P104" s="689">
        <f t="shared" si="34"/>
        <v>9.6418666666666653E-3</v>
      </c>
      <c r="Q104" s="672" t="s">
        <v>891</v>
      </c>
      <c r="R104" s="896" t="s">
        <v>15</v>
      </c>
      <c r="S104" s="626">
        <v>250</v>
      </c>
      <c r="T104" s="776">
        <v>17</v>
      </c>
      <c r="U104" s="666">
        <v>15</v>
      </c>
      <c r="V104" s="666">
        <v>29</v>
      </c>
      <c r="W104" s="670"/>
      <c r="X104" s="795">
        <f t="shared" si="36"/>
        <v>20.333333333333332</v>
      </c>
      <c r="Y104" s="942">
        <f t="shared" si="25"/>
        <v>9.6418666666666653E-3</v>
      </c>
      <c r="Z104" s="942">
        <f t="shared" si="37"/>
        <v>5.3468533333333325E-2</v>
      </c>
      <c r="AA104" s="846" t="s">
        <v>892</v>
      </c>
      <c r="AB104" s="943">
        <f t="shared" si="31"/>
        <v>6.3110399999999983E-2</v>
      </c>
    </row>
    <row r="105" spans="1:29" s="630" customFormat="1" ht="13.5" thickBot="1" x14ac:dyDescent="0.25">
      <c r="A105" s="685">
        <v>44401</v>
      </c>
      <c r="B105" s="686">
        <v>0.44305555555555554</v>
      </c>
      <c r="C105" s="687">
        <v>22</v>
      </c>
      <c r="D105" s="977">
        <f t="shared" si="32"/>
        <v>0.13778659611992944</v>
      </c>
      <c r="E105" s="825">
        <f t="shared" si="35"/>
        <v>0.10030864197530863</v>
      </c>
      <c r="F105" s="626" t="s">
        <v>90</v>
      </c>
      <c r="G105" s="868" t="s">
        <v>852</v>
      </c>
      <c r="H105" s="618">
        <v>128</v>
      </c>
      <c r="I105" s="626" t="s">
        <v>13</v>
      </c>
      <c r="J105" s="625">
        <v>630</v>
      </c>
      <c r="K105" s="666">
        <v>113</v>
      </c>
      <c r="L105" s="666">
        <v>104</v>
      </c>
      <c r="M105" s="795">
        <v>125</v>
      </c>
      <c r="N105" s="679" t="s">
        <v>20</v>
      </c>
      <c r="O105" s="776">
        <f t="shared" si="33"/>
        <v>114</v>
      </c>
      <c r="P105" s="689">
        <f t="shared" si="34"/>
        <v>0.11895809523809524</v>
      </c>
      <c r="Q105" s="671" t="s">
        <v>891</v>
      </c>
      <c r="R105" s="896" t="s">
        <v>15</v>
      </c>
      <c r="S105" s="626">
        <v>630</v>
      </c>
      <c r="T105" s="776">
        <v>91</v>
      </c>
      <c r="U105" s="666">
        <v>84</v>
      </c>
      <c r="V105" s="666">
        <v>87</v>
      </c>
      <c r="W105" s="670" t="s">
        <v>55</v>
      </c>
      <c r="X105" s="795">
        <f t="shared" si="36"/>
        <v>87.333333333333329</v>
      </c>
      <c r="Y105" s="942">
        <f t="shared" si="25"/>
        <v>0.11895809523809524</v>
      </c>
      <c r="Z105" s="942">
        <f t="shared" si="37"/>
        <v>9.1131640211640205E-2</v>
      </c>
      <c r="AA105" s="845" t="s">
        <v>891</v>
      </c>
      <c r="AB105" s="943">
        <f t="shared" si="31"/>
        <v>0.21008973544973544</v>
      </c>
    </row>
    <row r="106" spans="1:29" s="630" customFormat="1" ht="13.5" thickBot="1" x14ac:dyDescent="0.25">
      <c r="A106" s="685">
        <v>44401</v>
      </c>
      <c r="B106" s="686">
        <v>0.46111111111111108</v>
      </c>
      <c r="C106" s="687">
        <v>22</v>
      </c>
      <c r="D106" s="977">
        <f t="shared" si="32"/>
        <v>9.5486111111111119E-2</v>
      </c>
      <c r="E106" s="825">
        <f t="shared" si="35"/>
        <v>0.22569444444444445</v>
      </c>
      <c r="F106" s="626" t="s">
        <v>90</v>
      </c>
      <c r="G106" s="868" t="s">
        <v>852</v>
      </c>
      <c r="H106" s="618">
        <v>129</v>
      </c>
      <c r="I106" s="626" t="s">
        <v>13</v>
      </c>
      <c r="J106" s="625">
        <v>160</v>
      </c>
      <c r="K106" s="666">
        <v>16</v>
      </c>
      <c r="L106" s="666">
        <v>7</v>
      </c>
      <c r="M106" s="795">
        <v>22</v>
      </c>
      <c r="N106" s="679" t="s">
        <v>350</v>
      </c>
      <c r="O106" s="776">
        <f t="shared" si="33"/>
        <v>15</v>
      </c>
      <c r="P106" s="689">
        <f t="shared" si="34"/>
        <v>6.1631250000000005E-2</v>
      </c>
      <c r="Q106" s="671" t="s">
        <v>891</v>
      </c>
      <c r="R106" s="896" t="s">
        <v>15</v>
      </c>
      <c r="S106" s="626">
        <v>160</v>
      </c>
      <c r="T106" s="776">
        <v>19</v>
      </c>
      <c r="U106" s="666">
        <v>52</v>
      </c>
      <c r="V106" s="666">
        <v>27</v>
      </c>
      <c r="W106" s="670" t="s">
        <v>62</v>
      </c>
      <c r="X106" s="795">
        <f t="shared" si="36"/>
        <v>32.666666666666664</v>
      </c>
      <c r="Y106" s="942">
        <f t="shared" si="25"/>
        <v>6.1631250000000005E-2</v>
      </c>
      <c r="Z106" s="942">
        <f t="shared" si="37"/>
        <v>0.13421916666666664</v>
      </c>
      <c r="AA106" s="845" t="s">
        <v>891</v>
      </c>
      <c r="AB106" s="943">
        <f t="shared" si="31"/>
        <v>0.19585041666666664</v>
      </c>
    </row>
    <row r="107" spans="1:29" s="630" customFormat="1" ht="13.5" thickBot="1" x14ac:dyDescent="0.25">
      <c r="A107" s="685">
        <v>44401</v>
      </c>
      <c r="B107" s="686">
        <v>0.48194444444444445</v>
      </c>
      <c r="C107" s="687">
        <v>20</v>
      </c>
      <c r="D107" s="977">
        <f t="shared" si="32"/>
        <v>0.203125</v>
      </c>
      <c r="E107" s="825">
        <f t="shared" si="35"/>
        <v>0.23090277777777779</v>
      </c>
      <c r="F107" s="626" t="s">
        <v>90</v>
      </c>
      <c r="G107" s="868" t="s">
        <v>852</v>
      </c>
      <c r="H107" s="618">
        <v>130</v>
      </c>
      <c r="I107" s="626" t="s">
        <v>13</v>
      </c>
      <c r="J107" s="625">
        <v>400</v>
      </c>
      <c r="K107" s="666">
        <v>98</v>
      </c>
      <c r="L107" s="666">
        <v>117</v>
      </c>
      <c r="M107" s="795">
        <v>83</v>
      </c>
      <c r="N107" s="679" t="s">
        <v>77</v>
      </c>
      <c r="O107" s="776">
        <f t="shared" si="33"/>
        <v>99.333333333333329</v>
      </c>
      <c r="P107" s="689">
        <f t="shared" si="34"/>
        <v>0.16325433333333333</v>
      </c>
      <c r="Q107" s="672" t="s">
        <v>888</v>
      </c>
      <c r="R107" s="896" t="s">
        <v>15</v>
      </c>
      <c r="S107" s="626">
        <v>400</v>
      </c>
      <c r="T107" s="776">
        <v>128</v>
      </c>
      <c r="U107" s="666">
        <v>133</v>
      </c>
      <c r="V107" s="666">
        <v>113</v>
      </c>
      <c r="W107" s="670" t="s">
        <v>77</v>
      </c>
      <c r="X107" s="795">
        <f t="shared" si="36"/>
        <v>124.66666666666667</v>
      </c>
      <c r="Y107" s="942">
        <f t="shared" si="25"/>
        <v>0.16325433333333333</v>
      </c>
      <c r="Z107" s="942">
        <f t="shared" si="37"/>
        <v>0.20488966666666666</v>
      </c>
      <c r="AA107" s="846" t="s">
        <v>888</v>
      </c>
      <c r="AB107" s="943">
        <f t="shared" si="31"/>
        <v>0.36814400000000003</v>
      </c>
      <c r="AC107" s="639"/>
    </row>
    <row r="108" spans="1:29" s="630" customFormat="1" ht="13.5" thickBot="1" x14ac:dyDescent="0.25">
      <c r="A108" s="685">
        <v>44401</v>
      </c>
      <c r="B108" s="686">
        <v>0.5805555555555556</v>
      </c>
      <c r="C108" s="687">
        <v>20</v>
      </c>
      <c r="D108" s="977">
        <f t="shared" si="32"/>
        <v>0.12152777777777778</v>
      </c>
      <c r="E108" s="825">
        <f t="shared" si="35"/>
        <v>0</v>
      </c>
      <c r="F108" s="626" t="s">
        <v>90</v>
      </c>
      <c r="G108" s="868" t="s">
        <v>852</v>
      </c>
      <c r="H108" s="618">
        <v>131</v>
      </c>
      <c r="I108" s="626" t="s">
        <v>13</v>
      </c>
      <c r="J108" s="625">
        <v>160</v>
      </c>
      <c r="K108" s="666">
        <v>28</v>
      </c>
      <c r="L108" s="666">
        <v>16</v>
      </c>
      <c r="M108" s="795">
        <v>13</v>
      </c>
      <c r="N108" s="679" t="s">
        <v>82</v>
      </c>
      <c r="O108" s="776">
        <f t="shared" si="33"/>
        <v>19</v>
      </c>
      <c r="P108" s="689">
        <f t="shared" si="34"/>
        <v>7.8066250000000004E-2</v>
      </c>
      <c r="Q108" s="672" t="s">
        <v>892</v>
      </c>
      <c r="R108" s="905" t="s">
        <v>15</v>
      </c>
      <c r="S108" s="626">
        <v>160</v>
      </c>
      <c r="T108" s="776">
        <v>0</v>
      </c>
      <c r="U108" s="666">
        <v>0</v>
      </c>
      <c r="V108" s="666">
        <v>0</v>
      </c>
      <c r="W108" s="670" t="s">
        <v>228</v>
      </c>
      <c r="X108" s="795">
        <f t="shared" si="36"/>
        <v>0</v>
      </c>
      <c r="Y108" s="942">
        <f t="shared" si="25"/>
        <v>7.8066250000000004E-2</v>
      </c>
      <c r="Z108" s="942">
        <f t="shared" si="37"/>
        <v>0</v>
      </c>
      <c r="AA108" s="845"/>
      <c r="AB108" s="943">
        <f t="shared" si="31"/>
        <v>7.8066250000000004E-2</v>
      </c>
      <c r="AC108" s="639"/>
    </row>
    <row r="109" spans="1:29" s="630" customFormat="1" ht="13.5" thickBot="1" x14ac:dyDescent="0.25">
      <c r="A109" s="685">
        <v>44393</v>
      </c>
      <c r="B109" s="686">
        <v>0.40763888888888888</v>
      </c>
      <c r="C109" s="687">
        <v>32</v>
      </c>
      <c r="D109" s="977">
        <f t="shared" si="32"/>
        <v>0.2986111111111111</v>
      </c>
      <c r="E109" s="825"/>
      <c r="F109" s="626" t="s">
        <v>95</v>
      </c>
      <c r="G109" s="868" t="s">
        <v>852</v>
      </c>
      <c r="H109" s="618">
        <v>132</v>
      </c>
      <c r="I109" s="626" t="s">
        <v>13</v>
      </c>
      <c r="J109" s="625">
        <v>400</v>
      </c>
      <c r="K109" s="666">
        <v>172</v>
      </c>
      <c r="L109" s="666">
        <v>155</v>
      </c>
      <c r="M109" s="795">
        <v>166</v>
      </c>
      <c r="N109" s="679" t="s">
        <v>156</v>
      </c>
      <c r="O109" s="776">
        <f t="shared" si="33"/>
        <v>164.33333333333334</v>
      </c>
      <c r="P109" s="689">
        <f t="shared" si="34"/>
        <v>0.27008183333333335</v>
      </c>
      <c r="Q109" s="672" t="s">
        <v>891</v>
      </c>
      <c r="R109" s="896"/>
      <c r="S109" s="679"/>
      <c r="T109" s="776"/>
      <c r="U109" s="666"/>
      <c r="V109" s="666"/>
      <c r="W109" s="670"/>
      <c r="X109" s="795"/>
      <c r="Y109" s="942">
        <f t="shared" si="25"/>
        <v>0.27008183333333335</v>
      </c>
      <c r="Z109" s="942"/>
      <c r="AA109" s="845"/>
      <c r="AB109" s="943">
        <f t="shared" si="31"/>
        <v>0.27008183333333335</v>
      </c>
    </row>
    <row r="110" spans="1:29" s="630" customFormat="1" ht="13.5" thickBot="1" x14ac:dyDescent="0.25">
      <c r="A110" s="685">
        <v>44401</v>
      </c>
      <c r="B110" s="686">
        <v>0.55763888888888891</v>
      </c>
      <c r="C110" s="687">
        <v>18</v>
      </c>
      <c r="D110" s="977">
        <f t="shared" si="32"/>
        <v>0.45083774250440922</v>
      </c>
      <c r="E110" s="825">
        <f>(MAX(T110:V110))/S110/1.44</f>
        <v>0.31635802469135804</v>
      </c>
      <c r="F110" s="626" t="s">
        <v>90</v>
      </c>
      <c r="G110" s="868" t="s">
        <v>852</v>
      </c>
      <c r="H110" s="618">
        <v>133</v>
      </c>
      <c r="I110" s="626" t="s">
        <v>13</v>
      </c>
      <c r="J110" s="625">
        <v>630</v>
      </c>
      <c r="K110" s="666">
        <v>357</v>
      </c>
      <c r="L110" s="666">
        <v>409</v>
      </c>
      <c r="M110" s="795">
        <v>352</v>
      </c>
      <c r="N110" s="679" t="s">
        <v>346</v>
      </c>
      <c r="O110" s="776">
        <f t="shared" si="33"/>
        <v>372.66666666666669</v>
      </c>
      <c r="P110" s="689">
        <f t="shared" si="34"/>
        <v>0.388874708994709</v>
      </c>
      <c r="Q110" s="672" t="s">
        <v>892</v>
      </c>
      <c r="R110" s="896" t="s">
        <v>15</v>
      </c>
      <c r="S110" s="626">
        <v>630</v>
      </c>
      <c r="T110" s="776">
        <v>287</v>
      </c>
      <c r="U110" s="666">
        <v>243</v>
      </c>
      <c r="V110" s="666">
        <v>267</v>
      </c>
      <c r="W110" s="670" t="s">
        <v>253</v>
      </c>
      <c r="X110" s="795">
        <f>(T110+U110+V110)/3</f>
        <v>265.66666666666669</v>
      </c>
      <c r="Y110" s="942">
        <f t="shared" si="25"/>
        <v>0.388874708994709</v>
      </c>
      <c r="Z110" s="942">
        <f>1.73*0.38*X110/S110</f>
        <v>0.27722105820105819</v>
      </c>
      <c r="AA110" s="1062" t="s">
        <v>891</v>
      </c>
      <c r="AB110" s="943">
        <f t="shared" si="31"/>
        <v>0.66609576719576724</v>
      </c>
    </row>
    <row r="111" spans="1:29" ht="13.5" thickBot="1" x14ac:dyDescent="0.25">
      <c r="A111" s="685">
        <v>44393</v>
      </c>
      <c r="B111" s="686">
        <v>0.47430555555555554</v>
      </c>
      <c r="C111" s="687">
        <v>32</v>
      </c>
      <c r="D111" s="977">
        <f t="shared" si="32"/>
        <v>0.18229166666666669</v>
      </c>
      <c r="E111" s="825"/>
      <c r="F111" s="626" t="s">
        <v>95</v>
      </c>
      <c r="G111" s="868" t="s">
        <v>852</v>
      </c>
      <c r="H111" s="618">
        <v>134</v>
      </c>
      <c r="I111" s="626" t="s">
        <v>13</v>
      </c>
      <c r="J111" s="625">
        <v>160</v>
      </c>
      <c r="K111" s="666">
        <v>34</v>
      </c>
      <c r="L111" s="666">
        <v>40</v>
      </c>
      <c r="M111" s="795">
        <v>42</v>
      </c>
      <c r="N111" s="679" t="s">
        <v>31</v>
      </c>
      <c r="O111" s="776">
        <f t="shared" si="33"/>
        <v>38.666666666666664</v>
      </c>
      <c r="P111" s="689">
        <f t="shared" si="34"/>
        <v>0.15887166666666666</v>
      </c>
      <c r="Q111" s="671" t="s">
        <v>891</v>
      </c>
      <c r="R111" s="896"/>
      <c r="S111" s="626"/>
      <c r="T111" s="776"/>
      <c r="U111" s="666"/>
      <c r="V111" s="666"/>
      <c r="W111" s="670"/>
      <c r="X111" s="795"/>
      <c r="Y111" s="942">
        <f t="shared" si="25"/>
        <v>0.15887166666666666</v>
      </c>
      <c r="Z111" s="942"/>
      <c r="AA111" s="845"/>
      <c r="AB111" s="943">
        <f t="shared" si="31"/>
        <v>0.15887166666666666</v>
      </c>
      <c r="AC111" s="629"/>
    </row>
    <row r="112" spans="1:29" s="630" customFormat="1" ht="13.5" thickBot="1" x14ac:dyDescent="0.25">
      <c r="A112" s="685">
        <v>44393</v>
      </c>
      <c r="B112" s="686">
        <v>0.42708333333333331</v>
      </c>
      <c r="C112" s="687">
        <v>30</v>
      </c>
      <c r="D112" s="977">
        <f t="shared" si="32"/>
        <v>3.4171075837742503E-2</v>
      </c>
      <c r="E112" s="825"/>
      <c r="F112" s="626" t="s">
        <v>95</v>
      </c>
      <c r="G112" s="868" t="s">
        <v>852</v>
      </c>
      <c r="H112" s="618">
        <v>135</v>
      </c>
      <c r="I112" s="626" t="s">
        <v>13</v>
      </c>
      <c r="J112" s="625">
        <v>630</v>
      </c>
      <c r="K112" s="666">
        <v>31</v>
      </c>
      <c r="L112" s="666">
        <v>24</v>
      </c>
      <c r="M112" s="795">
        <v>19</v>
      </c>
      <c r="N112" s="679" t="s">
        <v>960</v>
      </c>
      <c r="O112" s="776">
        <f t="shared" si="33"/>
        <v>24.666666666666668</v>
      </c>
      <c r="P112" s="689">
        <f t="shared" si="34"/>
        <v>2.5739470899470901E-2</v>
      </c>
      <c r="Q112" s="672" t="s">
        <v>548</v>
      </c>
      <c r="R112" s="896"/>
      <c r="S112" s="679"/>
      <c r="T112" s="776"/>
      <c r="U112" s="666"/>
      <c r="V112" s="666"/>
      <c r="W112" s="670"/>
      <c r="X112" s="795"/>
      <c r="Y112" s="942">
        <f t="shared" si="25"/>
        <v>2.5739470899470901E-2</v>
      </c>
      <c r="Z112" s="942"/>
      <c r="AA112" s="845"/>
      <c r="AB112" s="943">
        <f t="shared" si="31"/>
        <v>2.5739470899470901E-2</v>
      </c>
    </row>
    <row r="113" spans="1:29" s="630" customFormat="1" ht="13.5" thickBot="1" x14ac:dyDescent="0.25">
      <c r="A113" s="685">
        <v>44405</v>
      </c>
      <c r="B113" s="686">
        <v>0.58333333333333337</v>
      </c>
      <c r="C113" s="687">
        <v>26</v>
      </c>
      <c r="D113" s="977">
        <f t="shared" si="32"/>
        <v>0.16944444444444445</v>
      </c>
      <c r="E113" s="825"/>
      <c r="F113" s="626" t="s">
        <v>95</v>
      </c>
      <c r="G113" s="868" t="s">
        <v>852</v>
      </c>
      <c r="H113" s="618">
        <v>136</v>
      </c>
      <c r="I113" s="626" t="s">
        <v>13</v>
      </c>
      <c r="J113" s="625">
        <v>250</v>
      </c>
      <c r="K113" s="666">
        <v>61</v>
      </c>
      <c r="L113" s="666">
        <v>19</v>
      </c>
      <c r="M113" s="795">
        <v>24</v>
      </c>
      <c r="N113" s="679" t="s">
        <v>149</v>
      </c>
      <c r="O113" s="776">
        <f t="shared" si="33"/>
        <v>34.666666666666664</v>
      </c>
      <c r="P113" s="689">
        <f t="shared" si="34"/>
        <v>9.1159466666666661E-2</v>
      </c>
      <c r="Q113" s="672" t="s">
        <v>892</v>
      </c>
      <c r="R113" s="896"/>
      <c r="S113" s="679"/>
      <c r="T113" s="776"/>
      <c r="U113" s="666"/>
      <c r="V113" s="666"/>
      <c r="W113" s="670"/>
      <c r="X113" s="795"/>
      <c r="Y113" s="942">
        <f t="shared" si="25"/>
        <v>9.1159466666666661E-2</v>
      </c>
      <c r="Z113" s="942"/>
      <c r="AA113" s="845"/>
      <c r="AB113" s="943">
        <f t="shared" si="31"/>
        <v>9.1159466666666661E-2</v>
      </c>
    </row>
    <row r="114" spans="1:29" s="630" customFormat="1" ht="13.5" thickBot="1" x14ac:dyDescent="0.25">
      <c r="A114" s="685">
        <v>44397</v>
      </c>
      <c r="B114" s="686">
        <v>0.46319444444444446</v>
      </c>
      <c r="C114" s="687">
        <v>26</v>
      </c>
      <c r="D114" s="977">
        <f t="shared" si="32"/>
        <v>0.17881944444444445</v>
      </c>
      <c r="E114" s="825">
        <f>(MAX(T114:V114))/S114/1.44</f>
        <v>5.5555555555555559E-2</v>
      </c>
      <c r="F114" s="626" t="s">
        <v>95</v>
      </c>
      <c r="G114" s="868" t="s">
        <v>852</v>
      </c>
      <c r="H114" s="618">
        <v>137</v>
      </c>
      <c r="I114" s="626" t="s">
        <v>13</v>
      </c>
      <c r="J114" s="625">
        <v>400</v>
      </c>
      <c r="K114" s="666">
        <v>85</v>
      </c>
      <c r="L114" s="666">
        <v>103</v>
      </c>
      <c r="M114" s="795">
        <v>89</v>
      </c>
      <c r="N114" s="679" t="s">
        <v>39</v>
      </c>
      <c r="O114" s="776">
        <f t="shared" si="33"/>
        <v>92.333333333333329</v>
      </c>
      <c r="P114" s="689">
        <f t="shared" si="34"/>
        <v>0.15174983333333331</v>
      </c>
      <c r="Q114" s="672" t="s">
        <v>888</v>
      </c>
      <c r="R114" s="896" t="s">
        <v>15</v>
      </c>
      <c r="S114" s="626">
        <v>400</v>
      </c>
      <c r="T114" s="776">
        <v>32</v>
      </c>
      <c r="U114" s="666">
        <v>29</v>
      </c>
      <c r="V114" s="666">
        <v>27</v>
      </c>
      <c r="W114" s="670" t="s">
        <v>959</v>
      </c>
      <c r="X114" s="795">
        <f>(T114+U114+V114)/3</f>
        <v>29.333333333333332</v>
      </c>
      <c r="Y114" s="942">
        <f t="shared" si="25"/>
        <v>0.15174983333333331</v>
      </c>
      <c r="Z114" s="942">
        <f>1.73*0.38*X114/S114</f>
        <v>4.8209333333333326E-2</v>
      </c>
      <c r="AA114" s="846" t="s">
        <v>888</v>
      </c>
      <c r="AB114" s="943">
        <f t="shared" si="31"/>
        <v>0.19995916666666663</v>
      </c>
    </row>
    <row r="115" spans="1:29" s="630" customFormat="1" ht="13.5" thickBot="1" x14ac:dyDescent="0.25">
      <c r="A115" s="685">
        <v>44393</v>
      </c>
      <c r="B115" s="686">
        <v>0.5854166666666667</v>
      </c>
      <c r="C115" s="687">
        <v>26</v>
      </c>
      <c r="D115" s="977">
        <f t="shared" si="32"/>
        <v>0.25277777777777777</v>
      </c>
      <c r="E115" s="825"/>
      <c r="F115" s="626" t="s">
        <v>95</v>
      </c>
      <c r="G115" s="868" t="s">
        <v>852</v>
      </c>
      <c r="H115" s="618">
        <v>138</v>
      </c>
      <c r="I115" s="626" t="s">
        <v>13</v>
      </c>
      <c r="J115" s="625">
        <v>250</v>
      </c>
      <c r="K115" s="666">
        <v>91</v>
      </c>
      <c r="L115" s="666">
        <v>65</v>
      </c>
      <c r="M115" s="795">
        <v>66</v>
      </c>
      <c r="N115" s="679" t="s">
        <v>75</v>
      </c>
      <c r="O115" s="776">
        <f t="shared" si="33"/>
        <v>74</v>
      </c>
      <c r="P115" s="689">
        <f t="shared" si="34"/>
        <v>0.1945904</v>
      </c>
      <c r="Q115" s="672" t="s">
        <v>891</v>
      </c>
      <c r="R115" s="896"/>
      <c r="S115" s="679"/>
      <c r="T115" s="776"/>
      <c r="U115" s="666"/>
      <c r="V115" s="666"/>
      <c r="W115" s="670"/>
      <c r="X115" s="795"/>
      <c r="Y115" s="942">
        <f t="shared" si="25"/>
        <v>0.1945904</v>
      </c>
      <c r="Z115" s="942"/>
      <c r="AA115" s="845"/>
      <c r="AB115" s="943">
        <f t="shared" si="31"/>
        <v>0.1945904</v>
      </c>
    </row>
    <row r="116" spans="1:29" s="630" customFormat="1" ht="13.5" thickBot="1" x14ac:dyDescent="0.25">
      <c r="A116" s="685">
        <v>44400</v>
      </c>
      <c r="B116" s="686">
        <v>0.74305555555555547</v>
      </c>
      <c r="C116" s="687">
        <v>20</v>
      </c>
      <c r="D116" s="977">
        <f t="shared" si="32"/>
        <v>0.13558201058201058</v>
      </c>
      <c r="E116" s="825">
        <f>(MAX(T116:V116))/S116/1.44</f>
        <v>0.14770723104056438</v>
      </c>
      <c r="F116" s="624" t="s">
        <v>90</v>
      </c>
      <c r="G116" s="864" t="s">
        <v>852</v>
      </c>
      <c r="H116" s="616">
        <v>139</v>
      </c>
      <c r="I116" s="624" t="s">
        <v>13</v>
      </c>
      <c r="J116" s="659">
        <v>630</v>
      </c>
      <c r="K116" s="634">
        <v>87</v>
      </c>
      <c r="L116" s="634">
        <v>76</v>
      </c>
      <c r="M116" s="793">
        <v>123</v>
      </c>
      <c r="N116" s="692" t="s">
        <v>31</v>
      </c>
      <c r="O116" s="703">
        <f t="shared" si="33"/>
        <v>95.333333333333329</v>
      </c>
      <c r="P116" s="689">
        <f t="shared" si="34"/>
        <v>9.9479576719576704E-2</v>
      </c>
      <c r="Q116" s="635" t="s">
        <v>891</v>
      </c>
      <c r="R116" s="890" t="s">
        <v>15</v>
      </c>
      <c r="S116" s="624">
        <v>630</v>
      </c>
      <c r="T116" s="703">
        <v>121</v>
      </c>
      <c r="U116" s="634">
        <v>128</v>
      </c>
      <c r="V116" s="634">
        <v>134</v>
      </c>
      <c r="W116" s="636" t="s">
        <v>335</v>
      </c>
      <c r="X116" s="793">
        <f>(T116+U116+V116)/3</f>
        <v>127.66666666666667</v>
      </c>
      <c r="Y116" s="942">
        <f t="shared" si="25"/>
        <v>9.9479576719576704E-2</v>
      </c>
      <c r="Z116" s="942">
        <f>1.73*0.38*X116/S116</f>
        <v>0.13321915343915344</v>
      </c>
      <c r="AA116" s="836" t="s">
        <v>892</v>
      </c>
      <c r="AB116" s="943">
        <f t="shared" si="31"/>
        <v>0.23269873015873016</v>
      </c>
    </row>
    <row r="117" spans="1:29" s="630" customFormat="1" ht="13.5" thickBot="1" x14ac:dyDescent="0.25">
      <c r="A117" s="685">
        <v>44401</v>
      </c>
      <c r="B117" s="686">
        <v>0.64097222222222217</v>
      </c>
      <c r="C117" s="687">
        <v>18</v>
      </c>
      <c r="D117" s="977">
        <f t="shared" si="32"/>
        <v>0.26124338624338628</v>
      </c>
      <c r="E117" s="825">
        <f>(MAX(T117:V117))/S117/1.44</f>
        <v>0.30974426807760141</v>
      </c>
      <c r="F117" s="626" t="s">
        <v>90</v>
      </c>
      <c r="G117" s="868" t="s">
        <v>852</v>
      </c>
      <c r="H117" s="618">
        <v>141</v>
      </c>
      <c r="I117" s="626" t="s">
        <v>13</v>
      </c>
      <c r="J117" s="625">
        <v>630</v>
      </c>
      <c r="K117" s="666">
        <v>237</v>
      </c>
      <c r="L117" s="666">
        <v>115</v>
      </c>
      <c r="M117" s="795">
        <v>181</v>
      </c>
      <c r="N117" s="679" t="s">
        <v>53</v>
      </c>
      <c r="O117" s="776">
        <f t="shared" si="33"/>
        <v>177.66666666666666</v>
      </c>
      <c r="P117" s="689">
        <f t="shared" si="34"/>
        <v>0.18539375661375659</v>
      </c>
      <c r="Q117" s="672" t="s">
        <v>891</v>
      </c>
      <c r="R117" s="896" t="s">
        <v>15</v>
      </c>
      <c r="S117" s="626">
        <v>630</v>
      </c>
      <c r="T117" s="776">
        <v>220</v>
      </c>
      <c r="U117" s="666">
        <v>281</v>
      </c>
      <c r="V117" s="666">
        <v>269</v>
      </c>
      <c r="W117" s="670" t="s">
        <v>149</v>
      </c>
      <c r="X117" s="795">
        <f>(T117+U117+V117)/3</f>
        <v>256.66666666666669</v>
      </c>
      <c r="Y117" s="942">
        <f t="shared" si="25"/>
        <v>0.18539375661375659</v>
      </c>
      <c r="Z117" s="942">
        <f>1.73*0.38*X117/S117</f>
        <v>0.26782962962962964</v>
      </c>
      <c r="AA117" s="846" t="s">
        <v>958</v>
      </c>
      <c r="AB117" s="943">
        <f t="shared" si="31"/>
        <v>0.45322338624338621</v>
      </c>
    </row>
    <row r="118" spans="1:29" s="630" customFormat="1" ht="13.5" thickBot="1" x14ac:dyDescent="0.25">
      <c r="A118" s="685">
        <v>44424</v>
      </c>
      <c r="B118" s="686">
        <v>0.4145833333333333</v>
      </c>
      <c r="C118" s="983">
        <v>25</v>
      </c>
      <c r="D118" s="977">
        <f t="shared" si="32"/>
        <v>9.8958333333333329E-2</v>
      </c>
      <c r="E118" s="825">
        <f>(MAX(T118:V118))/S118/1.44</f>
        <v>0.2638888888888889</v>
      </c>
      <c r="F118" s="626" t="s">
        <v>231</v>
      </c>
      <c r="G118" s="868" t="s">
        <v>852</v>
      </c>
      <c r="H118" s="618">
        <v>142</v>
      </c>
      <c r="I118" s="626" t="s">
        <v>13</v>
      </c>
      <c r="J118" s="625">
        <v>400</v>
      </c>
      <c r="K118" s="666">
        <v>57</v>
      </c>
      <c r="L118" s="666">
        <v>43</v>
      </c>
      <c r="M118" s="795">
        <v>52</v>
      </c>
      <c r="N118" s="679" t="s">
        <v>957</v>
      </c>
      <c r="O118" s="776">
        <f t="shared" si="33"/>
        <v>50.666666666666664</v>
      </c>
      <c r="P118" s="689">
        <f t="shared" si="34"/>
        <v>8.327066666666666E-2</v>
      </c>
      <c r="Q118" s="671" t="s">
        <v>888</v>
      </c>
      <c r="R118" s="896" t="s">
        <v>15</v>
      </c>
      <c r="S118" s="626">
        <v>400</v>
      </c>
      <c r="T118" s="776">
        <v>116</v>
      </c>
      <c r="U118" s="666">
        <v>152</v>
      </c>
      <c r="V118" s="666">
        <v>144</v>
      </c>
      <c r="W118" s="670" t="s">
        <v>956</v>
      </c>
      <c r="X118" s="795">
        <f>(T118+U118+V118)/3</f>
        <v>137.33333333333334</v>
      </c>
      <c r="Y118" s="942">
        <f t="shared" si="25"/>
        <v>8.327066666666666E-2</v>
      </c>
      <c r="Z118" s="942">
        <f>1.73*0.38*X118/S118</f>
        <v>0.22570733333333334</v>
      </c>
      <c r="AA118" s="845" t="s">
        <v>888</v>
      </c>
      <c r="AB118" s="943">
        <f t="shared" si="31"/>
        <v>0.30897799999999997</v>
      </c>
    </row>
    <row r="119" spans="1:29" s="630" customFormat="1" ht="13.5" thickBot="1" x14ac:dyDescent="0.25">
      <c r="A119" s="685">
        <v>44406</v>
      </c>
      <c r="B119" s="686">
        <v>0.40625</v>
      </c>
      <c r="C119" s="687">
        <v>26</v>
      </c>
      <c r="D119" s="977">
        <f t="shared" si="32"/>
        <v>0.52517361111111116</v>
      </c>
      <c r="E119" s="825"/>
      <c r="F119" s="626" t="s">
        <v>95</v>
      </c>
      <c r="G119" s="868" t="s">
        <v>852</v>
      </c>
      <c r="H119" s="618">
        <v>143</v>
      </c>
      <c r="I119" s="626" t="s">
        <v>13</v>
      </c>
      <c r="J119" s="625">
        <v>160</v>
      </c>
      <c r="K119" s="666">
        <v>81</v>
      </c>
      <c r="L119" s="666">
        <v>61</v>
      </c>
      <c r="M119" s="795">
        <v>121</v>
      </c>
      <c r="N119" s="679" t="s">
        <v>77</v>
      </c>
      <c r="O119" s="776">
        <f t="shared" si="33"/>
        <v>87.666666666666671</v>
      </c>
      <c r="P119" s="689">
        <f t="shared" si="34"/>
        <v>0.36020041666666669</v>
      </c>
      <c r="Q119" s="671"/>
      <c r="R119" s="896"/>
      <c r="S119" s="679"/>
      <c r="T119" s="776"/>
      <c r="U119" s="666"/>
      <c r="V119" s="666"/>
      <c r="W119" s="670"/>
      <c r="X119" s="795"/>
      <c r="Y119" s="942">
        <f t="shared" si="25"/>
        <v>0.36020041666666669</v>
      </c>
      <c r="Z119" s="942"/>
      <c r="AA119" s="845"/>
      <c r="AB119" s="943">
        <f t="shared" si="31"/>
        <v>0.36020041666666669</v>
      </c>
      <c r="AC119" s="639"/>
    </row>
    <row r="120" spans="1:29" s="630" customFormat="1" ht="13.5" thickBot="1" x14ac:dyDescent="0.25">
      <c r="A120" s="685">
        <v>44406</v>
      </c>
      <c r="B120" s="686">
        <v>0.3888888888888889</v>
      </c>
      <c r="C120" s="687">
        <v>26</v>
      </c>
      <c r="D120" s="977">
        <f t="shared" si="32"/>
        <v>0.24652777777777776</v>
      </c>
      <c r="E120" s="825"/>
      <c r="F120" s="626" t="s">
        <v>95</v>
      </c>
      <c r="G120" s="868" t="s">
        <v>852</v>
      </c>
      <c r="H120" s="618">
        <v>144</v>
      </c>
      <c r="I120" s="626" t="s">
        <v>13</v>
      </c>
      <c r="J120" s="625">
        <v>400</v>
      </c>
      <c r="K120" s="666">
        <v>142</v>
      </c>
      <c r="L120" s="666">
        <v>97</v>
      </c>
      <c r="M120" s="795">
        <v>122</v>
      </c>
      <c r="N120" s="679" t="s">
        <v>38</v>
      </c>
      <c r="O120" s="776">
        <f t="shared" si="33"/>
        <v>120.33333333333333</v>
      </c>
      <c r="P120" s="689">
        <f t="shared" si="34"/>
        <v>0.19776783333333331</v>
      </c>
      <c r="Q120" s="671" t="s">
        <v>955</v>
      </c>
      <c r="R120" s="896"/>
      <c r="S120" s="679"/>
      <c r="T120" s="776"/>
      <c r="U120" s="666"/>
      <c r="V120" s="666"/>
      <c r="W120" s="670"/>
      <c r="X120" s="795"/>
      <c r="Y120" s="942">
        <f t="shared" si="25"/>
        <v>0.19776783333333331</v>
      </c>
      <c r="Z120" s="942"/>
      <c r="AA120" s="845"/>
      <c r="AB120" s="943">
        <f t="shared" si="31"/>
        <v>0.19776783333333331</v>
      </c>
    </row>
    <row r="121" spans="1:29" s="630" customFormat="1" ht="13.5" thickBot="1" x14ac:dyDescent="0.25">
      <c r="A121" s="685">
        <v>44424</v>
      </c>
      <c r="B121" s="686">
        <v>0.4465277777777778</v>
      </c>
      <c r="C121" s="983">
        <v>25</v>
      </c>
      <c r="D121" s="977">
        <f t="shared" si="32"/>
        <v>0.27777777777777779</v>
      </c>
      <c r="E121" s="825"/>
      <c r="F121" s="626" t="s">
        <v>95</v>
      </c>
      <c r="G121" s="868" t="s">
        <v>852</v>
      </c>
      <c r="H121" s="618">
        <v>145</v>
      </c>
      <c r="I121" s="626" t="s">
        <v>13</v>
      </c>
      <c r="J121" s="625">
        <v>400</v>
      </c>
      <c r="K121" s="666">
        <v>140</v>
      </c>
      <c r="L121" s="666">
        <v>150</v>
      </c>
      <c r="M121" s="795">
        <v>160</v>
      </c>
      <c r="N121" s="679" t="s">
        <v>413</v>
      </c>
      <c r="O121" s="776">
        <f t="shared" si="33"/>
        <v>150</v>
      </c>
      <c r="P121" s="689">
        <f t="shared" si="34"/>
        <v>0.24652499999999999</v>
      </c>
      <c r="Q121" s="671"/>
      <c r="R121" s="905"/>
      <c r="S121" s="626"/>
      <c r="T121" s="776"/>
      <c r="U121" s="666"/>
      <c r="V121" s="666"/>
      <c r="W121" s="670"/>
      <c r="X121" s="795"/>
      <c r="Y121" s="942">
        <f t="shared" si="25"/>
        <v>0.24652499999999999</v>
      </c>
      <c r="Z121" s="942"/>
      <c r="AA121" s="845"/>
      <c r="AB121" s="943">
        <f t="shared" si="31"/>
        <v>0.24652499999999999</v>
      </c>
    </row>
    <row r="122" spans="1:29" s="630" customFormat="1" ht="13.5" thickBot="1" x14ac:dyDescent="0.25">
      <c r="A122" s="685">
        <v>44383</v>
      </c>
      <c r="B122" s="686">
        <v>0.82500000000000007</v>
      </c>
      <c r="C122" s="983">
        <v>29</v>
      </c>
      <c r="D122" s="977">
        <f t="shared" si="32"/>
        <v>7.8125E-2</v>
      </c>
      <c r="E122" s="825">
        <f>(MAX(T122:V122))/S122/1.44</f>
        <v>8.2465277777777776E-2</v>
      </c>
      <c r="F122" s="626" t="s">
        <v>90</v>
      </c>
      <c r="G122" s="868" t="s">
        <v>852</v>
      </c>
      <c r="H122" s="618">
        <v>146</v>
      </c>
      <c r="I122" s="626" t="s">
        <v>13</v>
      </c>
      <c r="J122" s="625">
        <v>160</v>
      </c>
      <c r="K122" s="666">
        <v>11</v>
      </c>
      <c r="L122" s="666">
        <v>16</v>
      </c>
      <c r="M122" s="795">
        <v>18</v>
      </c>
      <c r="N122" s="679" t="s">
        <v>29</v>
      </c>
      <c r="O122" s="776">
        <f t="shared" si="33"/>
        <v>15</v>
      </c>
      <c r="P122" s="689">
        <f t="shared" si="34"/>
        <v>6.1631250000000005E-2</v>
      </c>
      <c r="Q122" s="672" t="s">
        <v>888</v>
      </c>
      <c r="R122" s="896" t="s">
        <v>182</v>
      </c>
      <c r="S122" s="626">
        <v>160</v>
      </c>
      <c r="T122" s="776">
        <v>19</v>
      </c>
      <c r="U122" s="666">
        <v>6</v>
      </c>
      <c r="V122" s="666">
        <v>12</v>
      </c>
      <c r="W122" s="670" t="s">
        <v>63</v>
      </c>
      <c r="X122" s="795">
        <f>(T122+U122+V122)/3</f>
        <v>12.333333333333334</v>
      </c>
      <c r="Y122" s="942">
        <f t="shared" si="25"/>
        <v>6.1631250000000005E-2</v>
      </c>
      <c r="Z122" s="942">
        <f>1.73*0.38*X122/S122</f>
        <v>5.0674583333333335E-2</v>
      </c>
      <c r="AA122" s="845"/>
      <c r="AB122" s="943">
        <f t="shared" si="31"/>
        <v>0.11230583333333334</v>
      </c>
    </row>
    <row r="123" spans="1:29" s="630" customFormat="1" ht="13.5" thickBot="1" x14ac:dyDescent="0.25">
      <c r="A123" s="685">
        <v>44383</v>
      </c>
      <c r="B123" s="686">
        <v>0.79513888888888884</v>
      </c>
      <c r="C123" s="983">
        <v>28</v>
      </c>
      <c r="D123" s="977">
        <f t="shared" si="32"/>
        <v>0.11631944444444446</v>
      </c>
      <c r="E123" s="825">
        <f>(MAX(T123:V123))/S123/1.44</f>
        <v>0.13020833333333334</v>
      </c>
      <c r="F123" s="626" t="s">
        <v>90</v>
      </c>
      <c r="G123" s="868" t="s">
        <v>852</v>
      </c>
      <c r="H123" s="618">
        <v>147</v>
      </c>
      <c r="I123" s="626" t="s">
        <v>13</v>
      </c>
      <c r="J123" s="625">
        <v>400</v>
      </c>
      <c r="K123" s="666">
        <v>41</v>
      </c>
      <c r="L123" s="666">
        <v>43</v>
      </c>
      <c r="M123" s="795">
        <v>67</v>
      </c>
      <c r="N123" s="679" t="s">
        <v>83</v>
      </c>
      <c r="O123" s="776">
        <f t="shared" si="33"/>
        <v>50.333333333333336</v>
      </c>
      <c r="P123" s="689">
        <f t="shared" si="34"/>
        <v>8.2722833333333343E-2</v>
      </c>
      <c r="Q123" s="672" t="s">
        <v>892</v>
      </c>
      <c r="R123" s="896" t="s">
        <v>15</v>
      </c>
      <c r="S123" s="626">
        <v>400</v>
      </c>
      <c r="T123" s="776">
        <v>65</v>
      </c>
      <c r="U123" s="666">
        <v>75</v>
      </c>
      <c r="V123" s="666">
        <v>51</v>
      </c>
      <c r="W123" s="670" t="s">
        <v>169</v>
      </c>
      <c r="X123" s="795">
        <f>(T123+U123+V123)/3</f>
        <v>63.666666666666664</v>
      </c>
      <c r="Y123" s="942">
        <f t="shared" si="25"/>
        <v>8.2722833333333343E-2</v>
      </c>
      <c r="Z123" s="942">
        <f>1.73*0.38*X123/S123</f>
        <v>0.10463616666666667</v>
      </c>
      <c r="AA123" s="845"/>
      <c r="AB123" s="943">
        <f t="shared" si="31"/>
        <v>0.187359</v>
      </c>
    </row>
    <row r="124" spans="1:29" s="630" customFormat="1" ht="13.5" thickBot="1" x14ac:dyDescent="0.25">
      <c r="A124" s="685">
        <v>44383</v>
      </c>
      <c r="B124" s="686">
        <v>0.78472222222222221</v>
      </c>
      <c r="C124" s="983">
        <v>28</v>
      </c>
      <c r="D124" s="977">
        <f t="shared" si="32"/>
        <v>0.12152777777777778</v>
      </c>
      <c r="E124" s="825">
        <f>(MAX(T124:V124))/S124/1.44</f>
        <v>0.12847222222222224</v>
      </c>
      <c r="F124" s="626" t="s">
        <v>90</v>
      </c>
      <c r="G124" s="868" t="s">
        <v>852</v>
      </c>
      <c r="H124" s="618">
        <v>148</v>
      </c>
      <c r="I124" s="626" t="s">
        <v>13</v>
      </c>
      <c r="J124" s="625">
        <v>400</v>
      </c>
      <c r="K124" s="666">
        <v>65</v>
      </c>
      <c r="L124" s="666">
        <v>64</v>
      </c>
      <c r="M124" s="795">
        <v>70</v>
      </c>
      <c r="N124" s="679" t="s">
        <v>55</v>
      </c>
      <c r="O124" s="776">
        <f t="shared" si="33"/>
        <v>66.333333333333329</v>
      </c>
      <c r="P124" s="689">
        <f t="shared" si="34"/>
        <v>0.10901883333333333</v>
      </c>
      <c r="Q124" s="672" t="s">
        <v>547</v>
      </c>
      <c r="R124" s="896" t="s">
        <v>15</v>
      </c>
      <c r="S124" s="626">
        <v>400</v>
      </c>
      <c r="T124" s="776">
        <v>45</v>
      </c>
      <c r="U124" s="666">
        <v>58</v>
      </c>
      <c r="V124" s="666">
        <v>74</v>
      </c>
      <c r="W124" s="670" t="s">
        <v>257</v>
      </c>
      <c r="X124" s="795">
        <f>(T124+U124+V124)/3</f>
        <v>59</v>
      </c>
      <c r="Y124" s="942">
        <f t="shared" si="25"/>
        <v>0.10901883333333333</v>
      </c>
      <c r="Z124" s="942">
        <f>1.73*0.38*X124/S124</f>
        <v>9.6966499999999997E-2</v>
      </c>
      <c r="AA124" s="846" t="s">
        <v>548</v>
      </c>
      <c r="AB124" s="943">
        <f t="shared" si="31"/>
        <v>0.20598533333333333</v>
      </c>
    </row>
    <row r="125" spans="1:29" s="630" customFormat="1" ht="13.5" thickBot="1" x14ac:dyDescent="0.25">
      <c r="A125" s="685">
        <v>44385</v>
      </c>
      <c r="B125" s="686">
        <v>0.80208333333333337</v>
      </c>
      <c r="C125" s="983">
        <v>30</v>
      </c>
      <c r="D125" s="977">
        <f t="shared" si="32"/>
        <v>0.29100529100529104</v>
      </c>
      <c r="E125" s="825">
        <f>(MAX(T125:V125))/S125/1.44</f>
        <v>0.36596119929453264</v>
      </c>
      <c r="F125" s="626" t="s">
        <v>90</v>
      </c>
      <c r="G125" s="868" t="s">
        <v>852</v>
      </c>
      <c r="H125" s="618">
        <v>150</v>
      </c>
      <c r="I125" s="626" t="s">
        <v>13</v>
      </c>
      <c r="J125" s="625">
        <v>630</v>
      </c>
      <c r="K125" s="666">
        <v>257</v>
      </c>
      <c r="L125" s="666">
        <v>235</v>
      </c>
      <c r="M125" s="795">
        <v>264</v>
      </c>
      <c r="N125" s="679" t="s">
        <v>20</v>
      </c>
      <c r="O125" s="776">
        <f t="shared" si="33"/>
        <v>252</v>
      </c>
      <c r="P125" s="689">
        <f t="shared" si="34"/>
        <v>0.26295999999999997</v>
      </c>
      <c r="Q125" s="672" t="s">
        <v>888</v>
      </c>
      <c r="R125" s="896" t="s">
        <v>15</v>
      </c>
      <c r="S125" s="626">
        <v>630</v>
      </c>
      <c r="T125" s="776">
        <v>209</v>
      </c>
      <c r="U125" s="666">
        <v>332</v>
      </c>
      <c r="V125" s="666">
        <v>234</v>
      </c>
      <c r="W125" s="670" t="s">
        <v>20</v>
      </c>
      <c r="X125" s="795">
        <f>(T125+U125+V125)/3</f>
        <v>258.33333333333331</v>
      </c>
      <c r="Y125" s="942">
        <f t="shared" si="25"/>
        <v>0.26295999999999997</v>
      </c>
      <c r="Z125" s="942">
        <f>1.73*0.38*X125/S125</f>
        <v>0.26956878306878307</v>
      </c>
      <c r="AA125" s="846" t="s">
        <v>548</v>
      </c>
      <c r="AB125" s="943">
        <f t="shared" si="31"/>
        <v>0.53252878306878304</v>
      </c>
      <c r="AC125" s="639"/>
    </row>
    <row r="126" spans="1:29" ht="13.5" thickBot="1" x14ac:dyDescent="0.25">
      <c r="A126" s="685">
        <v>44406</v>
      </c>
      <c r="B126" s="686">
        <v>0.36805555555555558</v>
      </c>
      <c r="C126" s="687">
        <v>26</v>
      </c>
      <c r="D126" s="977">
        <f t="shared" si="32"/>
        <v>0.2170138888888889</v>
      </c>
      <c r="E126" s="825"/>
      <c r="F126" s="626" t="s">
        <v>90</v>
      </c>
      <c r="G126" s="868" t="s">
        <v>852</v>
      </c>
      <c r="H126" s="618">
        <v>151</v>
      </c>
      <c r="I126" s="626" t="s">
        <v>13</v>
      </c>
      <c r="J126" s="625">
        <v>160</v>
      </c>
      <c r="K126" s="666">
        <v>50</v>
      </c>
      <c r="L126" s="666">
        <v>25</v>
      </c>
      <c r="M126" s="795">
        <v>18</v>
      </c>
      <c r="N126" s="679" t="s">
        <v>848</v>
      </c>
      <c r="O126" s="776">
        <f t="shared" si="33"/>
        <v>31</v>
      </c>
      <c r="P126" s="689">
        <f t="shared" si="34"/>
        <v>0.12737124999999999</v>
      </c>
      <c r="Q126" s="671"/>
      <c r="R126" s="896"/>
      <c r="S126" s="626"/>
      <c r="T126" s="776"/>
      <c r="U126" s="666"/>
      <c r="V126" s="666"/>
      <c r="W126" s="670"/>
      <c r="X126" s="795"/>
      <c r="Y126" s="942">
        <f t="shared" si="25"/>
        <v>0.12737124999999999</v>
      </c>
      <c r="Z126" s="942"/>
      <c r="AA126" s="845"/>
      <c r="AB126" s="943">
        <f t="shared" si="31"/>
        <v>0.12737124999999999</v>
      </c>
      <c r="AC126" s="629"/>
    </row>
    <row r="127" spans="1:29" s="630" customFormat="1" ht="13.5" thickBot="1" x14ac:dyDescent="0.25">
      <c r="A127" s="685">
        <v>44389</v>
      </c>
      <c r="B127" s="686">
        <v>0.80902777777777779</v>
      </c>
      <c r="C127" s="983">
        <v>29</v>
      </c>
      <c r="D127" s="977">
        <f t="shared" si="32"/>
        <v>0.32738095238095238</v>
      </c>
      <c r="E127" s="825">
        <f t="shared" ref="E127:E135" si="38">(MAX(T127:V127))/S127/1.44</f>
        <v>0.25462962962962959</v>
      </c>
      <c r="F127" s="626" t="s">
        <v>90</v>
      </c>
      <c r="G127" s="868" t="s">
        <v>852</v>
      </c>
      <c r="H127" s="618">
        <v>152</v>
      </c>
      <c r="I127" s="626" t="s">
        <v>13</v>
      </c>
      <c r="J127" s="625">
        <v>630</v>
      </c>
      <c r="K127" s="666">
        <v>297</v>
      </c>
      <c r="L127" s="666">
        <v>254</v>
      </c>
      <c r="M127" s="795">
        <v>255</v>
      </c>
      <c r="N127" s="679" t="s">
        <v>346</v>
      </c>
      <c r="O127" s="776">
        <f t="shared" si="33"/>
        <v>268.66666666666669</v>
      </c>
      <c r="P127" s="689">
        <f t="shared" si="34"/>
        <v>0.28035153439153437</v>
      </c>
      <c r="Q127" s="672" t="s">
        <v>892</v>
      </c>
      <c r="R127" s="896" t="s">
        <v>15</v>
      </c>
      <c r="S127" s="626">
        <v>630</v>
      </c>
      <c r="T127" s="776">
        <v>206</v>
      </c>
      <c r="U127" s="666">
        <v>191</v>
      </c>
      <c r="V127" s="666">
        <v>231</v>
      </c>
      <c r="W127" s="670" t="s">
        <v>934</v>
      </c>
      <c r="X127" s="795">
        <f t="shared" ref="X127:X135" si="39">(T127+U127+V127)/3</f>
        <v>209.33333333333334</v>
      </c>
      <c r="Y127" s="942">
        <f t="shared" si="25"/>
        <v>0.28035153439153437</v>
      </c>
      <c r="Z127" s="942">
        <f>1.73*0.38*X127/S127</f>
        <v>0.21843767195767197</v>
      </c>
      <c r="AA127" s="846" t="s">
        <v>891</v>
      </c>
      <c r="AB127" s="943">
        <f t="shared" si="31"/>
        <v>0.49878920634920632</v>
      </c>
    </row>
    <row r="128" spans="1:29" ht="13.5" thickBot="1" x14ac:dyDescent="0.25">
      <c r="A128" s="685">
        <v>44357</v>
      </c>
      <c r="B128" s="686">
        <v>0.67013888888888884</v>
      </c>
      <c r="C128" s="983">
        <v>17</v>
      </c>
      <c r="D128" s="1040">
        <f t="shared" si="32"/>
        <v>0.42100694444444442</v>
      </c>
      <c r="E128" s="825" t="e">
        <f t="shared" si="38"/>
        <v>#DIV/0!</v>
      </c>
      <c r="F128" s="626" t="s">
        <v>95</v>
      </c>
      <c r="G128" s="868" t="s">
        <v>852</v>
      </c>
      <c r="H128" s="618">
        <v>153</v>
      </c>
      <c r="I128" s="626" t="s">
        <v>13</v>
      </c>
      <c r="J128" s="625">
        <v>160</v>
      </c>
      <c r="K128" s="688">
        <v>97</v>
      </c>
      <c r="L128" s="688">
        <v>80</v>
      </c>
      <c r="M128" s="799">
        <v>61</v>
      </c>
      <c r="N128" s="679" t="s">
        <v>74</v>
      </c>
      <c r="O128" s="776">
        <f t="shared" si="33"/>
        <v>79.333333333333329</v>
      </c>
      <c r="P128" s="689">
        <f t="shared" si="34"/>
        <v>0.32596083333333331</v>
      </c>
      <c r="Q128" s="689"/>
      <c r="R128" s="896"/>
      <c r="S128" s="626"/>
      <c r="T128" s="718"/>
      <c r="U128" s="688"/>
      <c r="V128" s="688"/>
      <c r="W128" s="670"/>
      <c r="X128" s="795">
        <f t="shared" si="39"/>
        <v>0</v>
      </c>
      <c r="Y128" s="942">
        <f t="shared" si="25"/>
        <v>0.32596083333333331</v>
      </c>
      <c r="Z128" s="942"/>
      <c r="AA128" s="845"/>
      <c r="AB128" s="943">
        <f t="shared" si="31"/>
        <v>0.32596083333333331</v>
      </c>
      <c r="AC128" s="629"/>
    </row>
    <row r="129" spans="1:29" s="630" customFormat="1" ht="13.5" thickBot="1" x14ac:dyDescent="0.25">
      <c r="A129" s="685">
        <v>44406</v>
      </c>
      <c r="B129" s="686">
        <v>0.4236111111111111</v>
      </c>
      <c r="C129" s="687">
        <v>27</v>
      </c>
      <c r="D129" s="977">
        <f t="shared" si="32"/>
        <v>0.3972222222222222</v>
      </c>
      <c r="E129" s="825" t="e">
        <f t="shared" si="38"/>
        <v>#DIV/0!</v>
      </c>
      <c r="F129" s="626" t="s">
        <v>95</v>
      </c>
      <c r="G129" s="868" t="s">
        <v>852</v>
      </c>
      <c r="H129" s="618">
        <v>154</v>
      </c>
      <c r="I129" s="626" t="s">
        <v>13</v>
      </c>
      <c r="J129" s="625">
        <v>250</v>
      </c>
      <c r="K129" s="666">
        <v>143</v>
      </c>
      <c r="L129" s="666">
        <v>73</v>
      </c>
      <c r="M129" s="795">
        <v>80</v>
      </c>
      <c r="N129" s="679" t="s">
        <v>180</v>
      </c>
      <c r="O129" s="776">
        <f t="shared" si="33"/>
        <v>98.666666666666671</v>
      </c>
      <c r="P129" s="689">
        <f t="shared" si="34"/>
        <v>0.25945386666666664</v>
      </c>
      <c r="Q129" s="1063" t="s">
        <v>888</v>
      </c>
      <c r="R129" s="905"/>
      <c r="S129" s="626"/>
      <c r="T129" s="776"/>
      <c r="U129" s="666"/>
      <c r="V129" s="666"/>
      <c r="W129" s="670"/>
      <c r="X129" s="795">
        <f t="shared" si="39"/>
        <v>0</v>
      </c>
      <c r="Y129" s="942">
        <f t="shared" si="25"/>
        <v>0.25945386666666664</v>
      </c>
      <c r="Z129" s="942"/>
      <c r="AA129" s="845"/>
      <c r="AB129" s="943">
        <f t="shared" si="31"/>
        <v>0.25945386666666664</v>
      </c>
    </row>
    <row r="130" spans="1:29" s="630" customFormat="1" ht="13.5" thickBot="1" x14ac:dyDescent="0.25">
      <c r="A130" s="685">
        <v>44399</v>
      </c>
      <c r="B130" s="686">
        <v>0.54166666666666663</v>
      </c>
      <c r="C130" s="687">
        <v>23</v>
      </c>
      <c r="D130" s="977">
        <f t="shared" si="32"/>
        <v>9.9206349206349201E-3</v>
      </c>
      <c r="E130" s="825">
        <f t="shared" si="38"/>
        <v>0.14329805996472664</v>
      </c>
      <c r="F130" s="626" t="s">
        <v>90</v>
      </c>
      <c r="G130" s="868" t="s">
        <v>852</v>
      </c>
      <c r="H130" s="618">
        <v>155</v>
      </c>
      <c r="I130" s="626" t="s">
        <v>13</v>
      </c>
      <c r="J130" s="625">
        <v>630</v>
      </c>
      <c r="K130" s="666">
        <v>7</v>
      </c>
      <c r="L130" s="666">
        <v>8</v>
      </c>
      <c r="M130" s="795">
        <v>9</v>
      </c>
      <c r="N130" s="679" t="s">
        <v>38</v>
      </c>
      <c r="O130" s="776">
        <f t="shared" si="33"/>
        <v>8</v>
      </c>
      <c r="P130" s="689">
        <f t="shared" si="34"/>
        <v>8.3479365079365073E-3</v>
      </c>
      <c r="Q130" s="672" t="s">
        <v>891</v>
      </c>
      <c r="R130" s="896" t="s">
        <v>15</v>
      </c>
      <c r="S130" s="626">
        <v>630</v>
      </c>
      <c r="T130" s="776">
        <v>123</v>
      </c>
      <c r="U130" s="666">
        <v>115</v>
      </c>
      <c r="V130" s="666">
        <v>130</v>
      </c>
      <c r="W130" s="670" t="s">
        <v>326</v>
      </c>
      <c r="X130" s="795">
        <f t="shared" si="39"/>
        <v>122.66666666666667</v>
      </c>
      <c r="Y130" s="942">
        <f t="shared" si="25"/>
        <v>8.3479365079365073E-3</v>
      </c>
      <c r="Z130" s="942">
        <f>1.73*0.38*X130/S130</f>
        <v>0.12800169312169313</v>
      </c>
      <c r="AA130" s="846" t="s">
        <v>891</v>
      </c>
      <c r="AB130" s="943">
        <f t="shared" si="31"/>
        <v>0.13634962962962963</v>
      </c>
    </row>
    <row r="131" spans="1:29" s="630" customFormat="1" ht="13.5" thickBot="1" x14ac:dyDescent="0.25">
      <c r="A131" s="685">
        <v>44399</v>
      </c>
      <c r="B131" s="686">
        <v>0.48958333333333331</v>
      </c>
      <c r="C131" s="687">
        <v>23</v>
      </c>
      <c r="D131" s="977">
        <f t="shared" si="32"/>
        <v>0.171875</v>
      </c>
      <c r="E131" s="825">
        <f t="shared" si="38"/>
        <v>0.16493055555555555</v>
      </c>
      <c r="F131" s="626" t="s">
        <v>90</v>
      </c>
      <c r="G131" s="868" t="s">
        <v>852</v>
      </c>
      <c r="H131" s="618">
        <v>157</v>
      </c>
      <c r="I131" s="626" t="s">
        <v>13</v>
      </c>
      <c r="J131" s="625">
        <v>400</v>
      </c>
      <c r="K131" s="666">
        <v>74</v>
      </c>
      <c r="L131" s="666">
        <v>99</v>
      </c>
      <c r="M131" s="795">
        <v>77</v>
      </c>
      <c r="N131" s="679" t="s">
        <v>39</v>
      </c>
      <c r="O131" s="776">
        <f t="shared" si="33"/>
        <v>83.333333333333329</v>
      </c>
      <c r="P131" s="689">
        <f t="shared" si="34"/>
        <v>0.13695833333333332</v>
      </c>
      <c r="Q131" s="671" t="s">
        <v>892</v>
      </c>
      <c r="R131" s="896" t="s">
        <v>15</v>
      </c>
      <c r="S131" s="626">
        <v>400</v>
      </c>
      <c r="T131" s="776">
        <v>66</v>
      </c>
      <c r="U131" s="666">
        <v>95</v>
      </c>
      <c r="V131" s="666">
        <v>48</v>
      </c>
      <c r="W131" s="670" t="s">
        <v>169</v>
      </c>
      <c r="X131" s="795">
        <f t="shared" si="39"/>
        <v>69.666666666666671</v>
      </c>
      <c r="Y131" s="942">
        <f t="shared" si="25"/>
        <v>0.13695833333333332</v>
      </c>
      <c r="Z131" s="942">
        <f>1.73*0.38*X131/S131</f>
        <v>0.11449716666666668</v>
      </c>
      <c r="AA131" s="845" t="s">
        <v>892</v>
      </c>
      <c r="AB131" s="943">
        <f t="shared" si="31"/>
        <v>0.2514555</v>
      </c>
    </row>
    <row r="132" spans="1:29" s="630" customFormat="1" ht="13.5" thickBot="1" x14ac:dyDescent="0.25">
      <c r="A132" s="685">
        <v>44357</v>
      </c>
      <c r="B132" s="686">
        <v>0.64583333333333337</v>
      </c>
      <c r="C132" s="687">
        <v>15</v>
      </c>
      <c r="D132" s="977">
        <f t="shared" si="32"/>
        <v>0.12586805555555555</v>
      </c>
      <c r="E132" s="825" t="e">
        <f t="shared" si="38"/>
        <v>#DIV/0!</v>
      </c>
      <c r="F132" s="626" t="s">
        <v>95</v>
      </c>
      <c r="G132" s="868" t="s">
        <v>852</v>
      </c>
      <c r="H132" s="618">
        <v>159</v>
      </c>
      <c r="I132" s="626" t="s">
        <v>13</v>
      </c>
      <c r="J132" s="625">
        <v>160</v>
      </c>
      <c r="K132" s="666">
        <v>15</v>
      </c>
      <c r="L132" s="666">
        <v>24</v>
      </c>
      <c r="M132" s="795">
        <v>29</v>
      </c>
      <c r="N132" s="679" t="s">
        <v>162</v>
      </c>
      <c r="O132" s="776">
        <f t="shared" si="33"/>
        <v>22.666666666666668</v>
      </c>
      <c r="P132" s="689">
        <f t="shared" si="34"/>
        <v>9.3131666666666668E-2</v>
      </c>
      <c r="Q132" s="671"/>
      <c r="R132" s="896"/>
      <c r="S132" s="679"/>
      <c r="T132" s="776"/>
      <c r="U132" s="666"/>
      <c r="V132" s="666"/>
      <c r="W132" s="670"/>
      <c r="X132" s="795">
        <f t="shared" si="39"/>
        <v>0</v>
      </c>
      <c r="Y132" s="942">
        <f t="shared" ref="Y132:Y195" si="40">1.73*0.38*O132/J132</f>
        <v>9.3131666666666668E-2</v>
      </c>
      <c r="Z132" s="942"/>
      <c r="AA132" s="845"/>
      <c r="AB132" s="943">
        <f t="shared" si="31"/>
        <v>9.3131666666666668E-2</v>
      </c>
    </row>
    <row r="133" spans="1:29" s="630" customFormat="1" ht="13.5" thickBot="1" x14ac:dyDescent="0.25">
      <c r="A133" s="685">
        <v>44435</v>
      </c>
      <c r="B133" s="686">
        <v>0.48749999999999999</v>
      </c>
      <c r="C133" s="687">
        <v>25</v>
      </c>
      <c r="D133" s="977">
        <f t="shared" si="32"/>
        <v>0</v>
      </c>
      <c r="E133" s="825">
        <f t="shared" si="38"/>
        <v>0.30833333333333335</v>
      </c>
      <c r="F133" s="626" t="s">
        <v>90</v>
      </c>
      <c r="G133" s="868" t="s">
        <v>852</v>
      </c>
      <c r="H133" s="618">
        <v>160</v>
      </c>
      <c r="I133" s="626" t="s">
        <v>33</v>
      </c>
      <c r="J133" s="625">
        <v>250</v>
      </c>
      <c r="K133" s="666"/>
      <c r="L133" s="666"/>
      <c r="M133" s="795"/>
      <c r="N133" s="679"/>
      <c r="O133" s="776">
        <f t="shared" si="33"/>
        <v>0</v>
      </c>
      <c r="P133" s="689">
        <f t="shared" si="34"/>
        <v>0</v>
      </c>
      <c r="Q133" s="671" t="s">
        <v>892</v>
      </c>
      <c r="R133" s="896" t="s">
        <v>15</v>
      </c>
      <c r="S133" s="626">
        <v>250</v>
      </c>
      <c r="T133" s="776">
        <v>63</v>
      </c>
      <c r="U133" s="666">
        <v>111</v>
      </c>
      <c r="V133" s="666">
        <v>72</v>
      </c>
      <c r="W133" s="670" t="s">
        <v>75</v>
      </c>
      <c r="X133" s="795">
        <f t="shared" si="39"/>
        <v>82</v>
      </c>
      <c r="Y133" s="942">
        <f t="shared" si="40"/>
        <v>0</v>
      </c>
      <c r="Z133" s="942">
        <f>1.73*0.38*X133/S133</f>
        <v>0.21562719999999999</v>
      </c>
      <c r="AA133" s="845" t="s">
        <v>892</v>
      </c>
      <c r="AB133" s="943">
        <f t="shared" si="31"/>
        <v>0.21562719999999999</v>
      </c>
    </row>
    <row r="134" spans="1:29" s="630" customFormat="1" ht="13.5" thickBot="1" x14ac:dyDescent="0.25">
      <c r="A134" s="685">
        <v>44424</v>
      </c>
      <c r="B134" s="686">
        <v>0.46527777777777773</v>
      </c>
      <c r="C134" s="687">
        <v>27</v>
      </c>
      <c r="D134" s="977">
        <f t="shared" si="32"/>
        <v>0.19444444444444448</v>
      </c>
      <c r="E134" s="825">
        <f t="shared" si="38"/>
        <v>7.7777777777777779E-2</v>
      </c>
      <c r="F134" s="626" t="s">
        <v>90</v>
      </c>
      <c r="G134" s="868" t="s">
        <v>852</v>
      </c>
      <c r="H134" s="618">
        <v>161</v>
      </c>
      <c r="I134" s="626" t="s">
        <v>33</v>
      </c>
      <c r="J134" s="625">
        <v>250</v>
      </c>
      <c r="K134" s="666">
        <v>70</v>
      </c>
      <c r="L134" s="666">
        <v>68</v>
      </c>
      <c r="M134" s="795">
        <v>62</v>
      </c>
      <c r="N134" s="679" t="s">
        <v>242</v>
      </c>
      <c r="O134" s="776">
        <f t="shared" si="33"/>
        <v>66.666666666666671</v>
      </c>
      <c r="P134" s="689">
        <f t="shared" ref="P134:P151" si="41">1.73*0.38*O134/J134</f>
        <v>0.17530666666666667</v>
      </c>
      <c r="Q134" s="671"/>
      <c r="R134" s="896" t="s">
        <v>15</v>
      </c>
      <c r="S134" s="626">
        <v>250</v>
      </c>
      <c r="T134" s="776">
        <v>21</v>
      </c>
      <c r="U134" s="666">
        <v>28</v>
      </c>
      <c r="V134" s="666">
        <v>24</v>
      </c>
      <c r="W134" s="670" t="s">
        <v>244</v>
      </c>
      <c r="X134" s="795">
        <f t="shared" si="39"/>
        <v>24.333333333333332</v>
      </c>
      <c r="Y134" s="942">
        <f t="shared" si="40"/>
        <v>0.17530666666666667</v>
      </c>
      <c r="Z134" s="942">
        <f>1.73*0.38*X134/S134</f>
        <v>6.3986933333333329E-2</v>
      </c>
      <c r="AA134" s="845"/>
      <c r="AB134" s="943">
        <f t="shared" si="31"/>
        <v>0.2392936</v>
      </c>
    </row>
    <row r="135" spans="1:29" s="630" customFormat="1" ht="13.5" thickBot="1" x14ac:dyDescent="0.25">
      <c r="A135" s="685">
        <v>44357</v>
      </c>
      <c r="B135" s="686">
        <v>0.66319444444444442</v>
      </c>
      <c r="C135" s="687">
        <v>17</v>
      </c>
      <c r="D135" s="977">
        <f t="shared" si="32"/>
        <v>0.27777777777777779</v>
      </c>
      <c r="E135" s="825" t="e">
        <f t="shared" si="38"/>
        <v>#DIV/0!</v>
      </c>
      <c r="F135" s="626" t="s">
        <v>95</v>
      </c>
      <c r="G135" s="868" t="s">
        <v>852</v>
      </c>
      <c r="H135" s="618">
        <v>162</v>
      </c>
      <c r="I135" s="626" t="s">
        <v>13</v>
      </c>
      <c r="J135" s="625">
        <v>160</v>
      </c>
      <c r="K135" s="666">
        <v>23</v>
      </c>
      <c r="L135" s="666">
        <v>29</v>
      </c>
      <c r="M135" s="795">
        <v>64</v>
      </c>
      <c r="N135" s="679" t="s">
        <v>151</v>
      </c>
      <c r="O135" s="776">
        <f t="shared" si="33"/>
        <v>38.666666666666664</v>
      </c>
      <c r="P135" s="689">
        <f t="shared" si="41"/>
        <v>0.15887166666666666</v>
      </c>
      <c r="Q135" s="671" t="s">
        <v>548</v>
      </c>
      <c r="R135" s="896"/>
      <c r="S135" s="679"/>
      <c r="T135" s="776"/>
      <c r="U135" s="666"/>
      <c r="V135" s="666"/>
      <c r="W135" s="670"/>
      <c r="X135" s="795">
        <f t="shared" si="39"/>
        <v>0</v>
      </c>
      <c r="Y135" s="942">
        <f t="shared" si="40"/>
        <v>0.15887166666666666</v>
      </c>
      <c r="Z135" s="942"/>
      <c r="AA135" s="845"/>
      <c r="AB135" s="943">
        <f t="shared" si="31"/>
        <v>0.15887166666666666</v>
      </c>
    </row>
    <row r="136" spans="1:29" s="630" customFormat="1" ht="13.5" thickBot="1" x14ac:dyDescent="0.25">
      <c r="A136" s="685">
        <v>44424</v>
      </c>
      <c r="B136" s="686">
        <v>0.4375</v>
      </c>
      <c r="C136" s="687">
        <v>27</v>
      </c>
      <c r="D136" s="977">
        <f t="shared" si="32"/>
        <v>0.13454861111111113</v>
      </c>
      <c r="E136" s="825"/>
      <c r="F136" s="626" t="s">
        <v>95</v>
      </c>
      <c r="G136" s="868" t="s">
        <v>852</v>
      </c>
      <c r="H136" s="618">
        <v>163</v>
      </c>
      <c r="I136" s="626" t="s">
        <v>13</v>
      </c>
      <c r="J136" s="625">
        <v>160</v>
      </c>
      <c r="K136" s="666">
        <v>24</v>
      </c>
      <c r="L136" s="666">
        <v>31</v>
      </c>
      <c r="M136" s="795">
        <v>26</v>
      </c>
      <c r="N136" s="679"/>
      <c r="O136" s="776">
        <f t="shared" si="33"/>
        <v>27</v>
      </c>
      <c r="P136" s="689">
        <f t="shared" si="41"/>
        <v>0.11093625</v>
      </c>
      <c r="Q136" s="672" t="s">
        <v>892</v>
      </c>
      <c r="R136" s="896"/>
      <c r="S136" s="679"/>
      <c r="T136" s="776"/>
      <c r="U136" s="666"/>
      <c r="V136" s="666"/>
      <c r="W136" s="670"/>
      <c r="X136" s="795"/>
      <c r="Y136" s="942">
        <f t="shared" si="40"/>
        <v>0.11093625</v>
      </c>
      <c r="Z136" s="942"/>
      <c r="AA136" s="845"/>
      <c r="AB136" s="943">
        <f t="shared" si="31"/>
        <v>0.11093625</v>
      </c>
    </row>
    <row r="137" spans="1:29" s="630" customFormat="1" ht="13.5" thickBot="1" x14ac:dyDescent="0.25">
      <c r="A137" s="685">
        <v>44424</v>
      </c>
      <c r="B137" s="686">
        <v>0.46180555555555558</v>
      </c>
      <c r="C137" s="687">
        <v>27</v>
      </c>
      <c r="D137" s="977">
        <f t="shared" si="32"/>
        <v>0.24739583333333334</v>
      </c>
      <c r="E137" s="825">
        <f>(MAX(T137:V137))/S137/1.44</f>
        <v>0.11284722222222222</v>
      </c>
      <c r="F137" s="626" t="s">
        <v>90</v>
      </c>
      <c r="G137" s="868" t="s">
        <v>852</v>
      </c>
      <c r="H137" s="618">
        <v>164</v>
      </c>
      <c r="I137" s="626" t="s">
        <v>252</v>
      </c>
      <c r="J137" s="625">
        <v>160</v>
      </c>
      <c r="K137" s="666">
        <v>50</v>
      </c>
      <c r="L137" s="666">
        <v>48</v>
      </c>
      <c r="M137" s="795">
        <v>57</v>
      </c>
      <c r="N137" s="679" t="s">
        <v>429</v>
      </c>
      <c r="O137" s="776">
        <f t="shared" si="33"/>
        <v>51.666666666666664</v>
      </c>
      <c r="P137" s="689">
        <f t="shared" si="41"/>
        <v>0.21228541666666664</v>
      </c>
      <c r="Q137" s="672" t="s">
        <v>888</v>
      </c>
      <c r="R137" s="896" t="s">
        <v>267</v>
      </c>
      <c r="S137" s="626">
        <v>160</v>
      </c>
      <c r="T137" s="776">
        <v>17</v>
      </c>
      <c r="U137" s="666">
        <v>21</v>
      </c>
      <c r="V137" s="666">
        <v>26</v>
      </c>
      <c r="W137" s="670" t="s">
        <v>49</v>
      </c>
      <c r="X137" s="795">
        <f>(T137+U137+V137)/3</f>
        <v>21.333333333333332</v>
      </c>
      <c r="Y137" s="942">
        <f t="shared" si="40"/>
        <v>0.21228541666666664</v>
      </c>
      <c r="Z137" s="942">
        <f>1.73*0.38*X137/S137</f>
        <v>8.7653333333333333E-2</v>
      </c>
      <c r="AA137" s="846" t="s">
        <v>888</v>
      </c>
      <c r="AB137" s="943">
        <f t="shared" si="31"/>
        <v>0.29993874999999998</v>
      </c>
    </row>
    <row r="138" spans="1:29" s="630" customFormat="1" ht="13.5" thickBot="1" x14ac:dyDescent="0.25">
      <c r="A138" s="685">
        <v>44357</v>
      </c>
      <c r="B138" s="686">
        <v>0.68055555555555547</v>
      </c>
      <c r="C138" s="687">
        <v>17</v>
      </c>
      <c r="D138" s="977">
        <f t="shared" si="32"/>
        <v>0.20555555555555555</v>
      </c>
      <c r="E138" s="825" t="e">
        <f>(MAX(T138:V138))/S138/1.44</f>
        <v>#DIV/0!</v>
      </c>
      <c r="F138" s="626" t="s">
        <v>95</v>
      </c>
      <c r="G138" s="868" t="s">
        <v>852</v>
      </c>
      <c r="H138" s="618">
        <v>165</v>
      </c>
      <c r="I138" s="626" t="s">
        <v>13</v>
      </c>
      <c r="J138" s="625">
        <v>250</v>
      </c>
      <c r="K138" s="666">
        <v>52</v>
      </c>
      <c r="L138" s="666">
        <v>74</v>
      </c>
      <c r="M138" s="795">
        <v>62</v>
      </c>
      <c r="N138" s="679" t="s">
        <v>192</v>
      </c>
      <c r="O138" s="776">
        <f t="shared" si="33"/>
        <v>62.666666666666664</v>
      </c>
      <c r="P138" s="689">
        <f t="shared" si="41"/>
        <v>0.16478826666666666</v>
      </c>
      <c r="Q138" s="1063" t="s">
        <v>892</v>
      </c>
      <c r="R138" s="905"/>
      <c r="S138" s="679"/>
      <c r="T138" s="776"/>
      <c r="U138" s="666"/>
      <c r="V138" s="666"/>
      <c r="W138" s="1064"/>
      <c r="X138" s="795">
        <f>(T138+U138+V138)/3</f>
        <v>0</v>
      </c>
      <c r="Y138" s="942">
        <f t="shared" si="40"/>
        <v>0.16478826666666666</v>
      </c>
      <c r="Z138" s="942"/>
      <c r="AA138" s="845"/>
      <c r="AB138" s="943">
        <f t="shared" si="31"/>
        <v>0.16478826666666666</v>
      </c>
    </row>
    <row r="139" spans="1:29" s="630" customFormat="1" ht="13.5" thickBot="1" x14ac:dyDescent="0.25">
      <c r="A139" s="685">
        <v>44357</v>
      </c>
      <c r="B139" s="686">
        <v>0.70138888888888884</v>
      </c>
      <c r="C139" s="687">
        <v>18</v>
      </c>
      <c r="D139" s="977">
        <f t="shared" si="32"/>
        <v>0.31944444444444448</v>
      </c>
      <c r="E139" s="825" t="e">
        <f>(MAX(T139:V139))/S139/1.44</f>
        <v>#DIV/0!</v>
      </c>
      <c r="F139" s="626" t="s">
        <v>95</v>
      </c>
      <c r="G139" s="868" t="s">
        <v>852</v>
      </c>
      <c r="H139" s="618">
        <v>166</v>
      </c>
      <c r="I139" s="626" t="s">
        <v>13</v>
      </c>
      <c r="J139" s="625">
        <v>400</v>
      </c>
      <c r="K139" s="666">
        <v>161</v>
      </c>
      <c r="L139" s="666">
        <v>152</v>
      </c>
      <c r="M139" s="795">
        <v>184</v>
      </c>
      <c r="N139" s="679" t="s">
        <v>162</v>
      </c>
      <c r="O139" s="776">
        <f t="shared" si="33"/>
        <v>165.66666666666666</v>
      </c>
      <c r="P139" s="689">
        <f t="shared" si="41"/>
        <v>0.27227316666666662</v>
      </c>
      <c r="Q139" s="671"/>
      <c r="R139" s="896"/>
      <c r="S139" s="679"/>
      <c r="T139" s="776"/>
      <c r="U139" s="666"/>
      <c r="V139" s="666"/>
      <c r="W139" s="670"/>
      <c r="X139" s="795">
        <f>(T139+U139+V139)/3</f>
        <v>0</v>
      </c>
      <c r="Y139" s="942">
        <f t="shared" si="40"/>
        <v>0.27227316666666662</v>
      </c>
      <c r="Z139" s="942"/>
      <c r="AA139" s="845"/>
      <c r="AB139" s="943">
        <f t="shared" si="31"/>
        <v>0.27227316666666662</v>
      </c>
    </row>
    <row r="140" spans="1:29" s="630" customFormat="1" ht="13.5" thickBot="1" x14ac:dyDescent="0.25">
      <c r="A140" s="1065">
        <v>44424</v>
      </c>
      <c r="B140" s="985">
        <v>0.44791666666666669</v>
      </c>
      <c r="C140" s="1047">
        <v>27</v>
      </c>
      <c r="D140" s="1066">
        <f t="shared" si="32"/>
        <v>0.11805555555555557</v>
      </c>
      <c r="E140" s="948"/>
      <c r="F140" s="763" t="s">
        <v>90</v>
      </c>
      <c r="G140" s="869" t="s">
        <v>852</v>
      </c>
      <c r="H140" s="876">
        <v>167</v>
      </c>
      <c r="I140" s="763" t="s">
        <v>13</v>
      </c>
      <c r="J140" s="739">
        <v>400</v>
      </c>
      <c r="K140" s="674">
        <v>48</v>
      </c>
      <c r="L140" s="674">
        <v>68</v>
      </c>
      <c r="M140" s="796">
        <v>64</v>
      </c>
      <c r="N140" s="817" t="s">
        <v>1075</v>
      </c>
      <c r="O140" s="777">
        <v>68</v>
      </c>
      <c r="P140" s="1067">
        <f t="shared" si="41"/>
        <v>0.11175799999999998</v>
      </c>
      <c r="Q140" s="676" t="s">
        <v>891</v>
      </c>
      <c r="R140" s="897"/>
      <c r="S140" s="817"/>
      <c r="T140" s="777"/>
      <c r="U140" s="674"/>
      <c r="V140" s="674"/>
      <c r="W140" s="675"/>
      <c r="X140" s="796"/>
      <c r="Y140" s="942">
        <f t="shared" si="40"/>
        <v>0.11175799999999998</v>
      </c>
      <c r="Z140" s="1577"/>
      <c r="AA140" s="847"/>
      <c r="AB140" s="943">
        <f t="shared" si="31"/>
        <v>0.11175799999999998</v>
      </c>
    </row>
    <row r="141" spans="1:29" s="630" customFormat="1" ht="13.5" thickBot="1" x14ac:dyDescent="0.25">
      <c r="A141" s="944">
        <v>44424</v>
      </c>
      <c r="B141" s="945">
        <v>0.4145833333333333</v>
      </c>
      <c r="C141" s="994">
        <v>27</v>
      </c>
      <c r="D141" s="972">
        <f t="shared" si="32"/>
        <v>1.388888888888889E-2</v>
      </c>
      <c r="E141" s="973">
        <f>(MAX(T141:V141))/S141/1.44</f>
        <v>0</v>
      </c>
      <c r="F141" s="764" t="s">
        <v>90</v>
      </c>
      <c r="G141" s="870" t="s">
        <v>852</v>
      </c>
      <c r="H141" s="879">
        <v>168</v>
      </c>
      <c r="I141" s="764" t="s">
        <v>13</v>
      </c>
      <c r="J141" s="740">
        <v>100</v>
      </c>
      <c r="K141" s="677">
        <v>0</v>
      </c>
      <c r="L141" s="677">
        <v>1</v>
      </c>
      <c r="M141" s="797">
        <v>2</v>
      </c>
      <c r="N141" s="815" t="s">
        <v>302</v>
      </c>
      <c r="O141" s="778">
        <f t="shared" ref="O141:O151" si="42">(K141+L141+M141)/3</f>
        <v>1</v>
      </c>
      <c r="P141" s="974">
        <f t="shared" si="41"/>
        <v>6.574E-3</v>
      </c>
      <c r="Q141" s="678" t="s">
        <v>548</v>
      </c>
      <c r="R141" s="894" t="s">
        <v>990</v>
      </c>
      <c r="S141" s="764">
        <v>100</v>
      </c>
      <c r="T141" s="778"/>
      <c r="U141" s="677"/>
      <c r="V141" s="677"/>
      <c r="W141" s="650"/>
      <c r="X141" s="797">
        <f>(T141+U141+V141)/3</f>
        <v>0</v>
      </c>
      <c r="Y141" s="942">
        <f t="shared" si="40"/>
        <v>6.574E-3</v>
      </c>
      <c r="Z141" s="1574">
        <f>1.73*0.38*X141/S141</f>
        <v>0</v>
      </c>
      <c r="AA141" s="848" t="s">
        <v>954</v>
      </c>
      <c r="AB141" s="943">
        <f t="shared" si="31"/>
        <v>6.574E-3</v>
      </c>
    </row>
    <row r="142" spans="1:29" s="630" customFormat="1" ht="13.5" thickBot="1" x14ac:dyDescent="0.25">
      <c r="A142" s="1068">
        <v>44389</v>
      </c>
      <c r="B142" s="1043">
        <v>0.45833333333333331</v>
      </c>
      <c r="C142" s="1069">
        <v>29</v>
      </c>
      <c r="D142" s="1034">
        <f t="shared" si="32"/>
        <v>0.57499999999999996</v>
      </c>
      <c r="E142" s="977">
        <f>(MAX(T142:V142))/S142/1.44</f>
        <v>0</v>
      </c>
      <c r="F142" s="626" t="s">
        <v>95</v>
      </c>
      <c r="G142" s="873" t="s">
        <v>852</v>
      </c>
      <c r="H142" s="755">
        <v>169</v>
      </c>
      <c r="I142" s="626" t="s">
        <v>13</v>
      </c>
      <c r="J142" s="744">
        <v>250</v>
      </c>
      <c r="K142" s="710">
        <v>207</v>
      </c>
      <c r="L142" s="710">
        <v>186</v>
      </c>
      <c r="M142" s="807">
        <v>149</v>
      </c>
      <c r="N142" s="679" t="s">
        <v>160</v>
      </c>
      <c r="O142" s="786">
        <f t="shared" si="42"/>
        <v>180.66666666666666</v>
      </c>
      <c r="P142" s="714">
        <f t="shared" si="41"/>
        <v>0.47508106666666661</v>
      </c>
      <c r="Q142" s="713"/>
      <c r="R142" s="770" t="s">
        <v>15</v>
      </c>
      <c r="S142" s="679">
        <v>100</v>
      </c>
      <c r="T142" s="786"/>
      <c r="U142" s="710"/>
      <c r="V142" s="710"/>
      <c r="W142" s="679"/>
      <c r="X142" s="1070">
        <f>(T142+U142+V142)/3</f>
        <v>0</v>
      </c>
      <c r="Y142" s="942">
        <f t="shared" si="40"/>
        <v>0.47508106666666661</v>
      </c>
      <c r="Z142" s="1577">
        <f>1.73*0.38*X142/S142</f>
        <v>0</v>
      </c>
      <c r="AA142" s="844"/>
      <c r="AB142" s="943">
        <f t="shared" si="31"/>
        <v>0.47508106666666661</v>
      </c>
    </row>
    <row r="143" spans="1:29" s="630" customFormat="1" ht="13.5" thickBot="1" x14ac:dyDescent="0.25">
      <c r="A143" s="685">
        <v>44389</v>
      </c>
      <c r="B143" s="686">
        <v>0.43055555555555558</v>
      </c>
      <c r="C143" s="687">
        <v>29</v>
      </c>
      <c r="D143" s="977">
        <f t="shared" si="32"/>
        <v>0.46666666666666673</v>
      </c>
      <c r="E143" s="825" t="e">
        <f>(MAX(T143:V143))/S143/1.44</f>
        <v>#DIV/0!</v>
      </c>
      <c r="F143" s="626" t="s">
        <v>95</v>
      </c>
      <c r="G143" s="868" t="s">
        <v>852</v>
      </c>
      <c r="H143" s="618">
        <v>170</v>
      </c>
      <c r="I143" s="626" t="s">
        <v>13</v>
      </c>
      <c r="J143" s="625">
        <v>250</v>
      </c>
      <c r="K143" s="666">
        <v>168</v>
      </c>
      <c r="L143" s="666">
        <v>135</v>
      </c>
      <c r="M143" s="795">
        <v>153</v>
      </c>
      <c r="N143" s="679" t="s">
        <v>151</v>
      </c>
      <c r="O143" s="776">
        <f t="shared" si="42"/>
        <v>152</v>
      </c>
      <c r="P143" s="689">
        <f t="shared" si="41"/>
        <v>0.39969920000000003</v>
      </c>
      <c r="Q143" s="671"/>
      <c r="R143" s="896"/>
      <c r="S143" s="679"/>
      <c r="T143" s="776"/>
      <c r="U143" s="666"/>
      <c r="V143" s="666"/>
      <c r="W143" s="670"/>
      <c r="X143" s="795">
        <f>(T143+U143+V143)/3</f>
        <v>0</v>
      </c>
      <c r="Y143" s="942">
        <f t="shared" si="40"/>
        <v>0.39969920000000003</v>
      </c>
      <c r="Z143" s="942"/>
      <c r="AA143" s="845"/>
      <c r="AB143" s="943">
        <f t="shared" si="31"/>
        <v>0.39969920000000003</v>
      </c>
    </row>
    <row r="144" spans="1:29" s="630" customFormat="1" ht="13.5" thickBot="1" x14ac:dyDescent="0.25">
      <c r="A144" s="685">
        <v>44424</v>
      </c>
      <c r="B144" s="686">
        <v>0.4291666666666667</v>
      </c>
      <c r="C144" s="687">
        <v>27</v>
      </c>
      <c r="D144" s="977">
        <f t="shared" si="32"/>
        <v>0.37500000000000006</v>
      </c>
      <c r="E144" s="825">
        <f>(MAX(T144:V144))/S144/1.44</f>
        <v>0.13454861111111113</v>
      </c>
      <c r="F144" s="626" t="s">
        <v>90</v>
      </c>
      <c r="G144" s="868" t="s">
        <v>852</v>
      </c>
      <c r="H144" s="618">
        <v>172</v>
      </c>
      <c r="I144" s="626" t="s">
        <v>13</v>
      </c>
      <c r="J144" s="625">
        <v>250</v>
      </c>
      <c r="K144" s="666">
        <v>125</v>
      </c>
      <c r="L144" s="666">
        <v>80</v>
      </c>
      <c r="M144" s="795">
        <v>135</v>
      </c>
      <c r="N144" s="679" t="s">
        <v>953</v>
      </c>
      <c r="O144" s="776">
        <f t="shared" si="42"/>
        <v>113.33333333333333</v>
      </c>
      <c r="P144" s="689">
        <f t="shared" si="41"/>
        <v>0.2980213333333333</v>
      </c>
      <c r="Q144" s="672" t="s">
        <v>890</v>
      </c>
      <c r="R144" s="896" t="s">
        <v>15</v>
      </c>
      <c r="S144" s="626">
        <v>160</v>
      </c>
      <c r="T144" s="776">
        <v>13</v>
      </c>
      <c r="U144" s="666">
        <v>29</v>
      </c>
      <c r="V144" s="666">
        <v>31</v>
      </c>
      <c r="W144" s="670" t="s">
        <v>433</v>
      </c>
      <c r="X144" s="795">
        <f>(T144+U144+V144)/3</f>
        <v>24.333333333333332</v>
      </c>
      <c r="Y144" s="942">
        <f t="shared" si="40"/>
        <v>0.2980213333333333</v>
      </c>
      <c r="Z144" s="942">
        <f>1.73*0.38*X144/S144</f>
        <v>9.9979583333333316E-2</v>
      </c>
      <c r="AA144" s="846" t="s">
        <v>888</v>
      </c>
      <c r="AB144" s="943">
        <f t="shared" si="31"/>
        <v>0.39800091666666659</v>
      </c>
      <c r="AC144" s="639"/>
    </row>
    <row r="145" spans="1:29" s="630" customFormat="1" ht="13.5" thickBot="1" x14ac:dyDescent="0.25">
      <c r="A145" s="685">
        <v>44403</v>
      </c>
      <c r="B145" s="686">
        <v>0.45833333333333331</v>
      </c>
      <c r="C145" s="687">
        <v>23</v>
      </c>
      <c r="D145" s="1040">
        <f t="shared" si="32"/>
        <v>0.67534722222222232</v>
      </c>
      <c r="E145" s="825">
        <f>(MAX(T145:V145))/S145/1.44</f>
        <v>0.28645833333333331</v>
      </c>
      <c r="F145" s="626" t="s">
        <v>90</v>
      </c>
      <c r="G145" s="868" t="s">
        <v>852</v>
      </c>
      <c r="H145" s="618">
        <v>173</v>
      </c>
      <c r="I145" s="626" t="s">
        <v>13</v>
      </c>
      <c r="J145" s="625">
        <v>400</v>
      </c>
      <c r="K145" s="666">
        <v>385</v>
      </c>
      <c r="L145" s="666">
        <v>335</v>
      </c>
      <c r="M145" s="795">
        <v>389</v>
      </c>
      <c r="N145" s="679" t="s">
        <v>535</v>
      </c>
      <c r="O145" s="776">
        <f t="shared" si="42"/>
        <v>369.66666666666669</v>
      </c>
      <c r="P145" s="689">
        <f t="shared" si="41"/>
        <v>0.60754716666666664</v>
      </c>
      <c r="Q145" s="671" t="s">
        <v>888</v>
      </c>
      <c r="R145" s="896" t="s">
        <v>15</v>
      </c>
      <c r="S145" s="626">
        <v>400</v>
      </c>
      <c r="T145" s="776">
        <v>164</v>
      </c>
      <c r="U145" s="666">
        <v>143</v>
      </c>
      <c r="V145" s="666">
        <v>165</v>
      </c>
      <c r="W145" s="670" t="s">
        <v>600</v>
      </c>
      <c r="X145" s="795">
        <f>(T145+U145+V145)/3</f>
        <v>157.33333333333334</v>
      </c>
      <c r="Y145" s="942">
        <f t="shared" si="40"/>
        <v>0.60754716666666664</v>
      </c>
      <c r="Z145" s="942">
        <f>1.73*0.38*X145/S145</f>
        <v>0.25857733333333338</v>
      </c>
      <c r="AA145" s="845" t="s">
        <v>888</v>
      </c>
      <c r="AB145" s="943">
        <f t="shared" si="31"/>
        <v>0.86612449999999996</v>
      </c>
    </row>
    <row r="146" spans="1:29" s="630" customFormat="1" ht="13.5" thickBot="1" x14ac:dyDescent="0.25">
      <c r="A146" s="685"/>
      <c r="B146" s="686"/>
      <c r="C146" s="1071"/>
      <c r="D146" s="656">
        <f t="shared" si="32"/>
        <v>0.56597222222222221</v>
      </c>
      <c r="E146" s="832"/>
      <c r="F146" s="626" t="s">
        <v>90</v>
      </c>
      <c r="G146" s="868" t="s">
        <v>852</v>
      </c>
      <c r="H146" s="618">
        <v>173</v>
      </c>
      <c r="I146" s="942" t="s">
        <v>181</v>
      </c>
      <c r="J146" s="742">
        <v>400</v>
      </c>
      <c r="K146" s="666">
        <v>323</v>
      </c>
      <c r="L146" s="666">
        <v>326</v>
      </c>
      <c r="M146" s="795">
        <v>305</v>
      </c>
      <c r="N146" s="679" t="s">
        <v>82</v>
      </c>
      <c r="O146" s="776">
        <f t="shared" si="42"/>
        <v>318</v>
      </c>
      <c r="P146" s="689">
        <f t="shared" si="41"/>
        <v>0.52263300000000001</v>
      </c>
      <c r="Q146" s="671" t="s">
        <v>888</v>
      </c>
      <c r="R146" s="896"/>
      <c r="S146" s="626"/>
      <c r="T146" s="776"/>
      <c r="U146" s="666"/>
      <c r="V146" s="666"/>
      <c r="W146" s="670"/>
      <c r="X146" s="795"/>
      <c r="Y146" s="942">
        <f t="shared" si="40"/>
        <v>0.52263300000000001</v>
      </c>
      <c r="Z146" s="942"/>
      <c r="AA146" s="845"/>
      <c r="AB146" s="943">
        <f t="shared" si="31"/>
        <v>0.52263300000000001</v>
      </c>
    </row>
    <row r="147" spans="1:29" ht="13.5" thickBot="1" x14ac:dyDescent="0.25">
      <c r="A147" s="685">
        <v>44357</v>
      </c>
      <c r="B147" s="686">
        <v>0.71527777777777779</v>
      </c>
      <c r="C147" s="687">
        <v>17</v>
      </c>
      <c r="D147" s="1040">
        <f t="shared" si="32"/>
        <v>0.31944444444444448</v>
      </c>
      <c r="E147" s="825"/>
      <c r="F147" s="626" t="s">
        <v>95</v>
      </c>
      <c r="G147" s="868"/>
      <c r="H147" s="618">
        <v>174</v>
      </c>
      <c r="I147" s="679" t="s">
        <v>13</v>
      </c>
      <c r="J147" s="625">
        <v>250</v>
      </c>
      <c r="K147" s="688">
        <v>115</v>
      </c>
      <c r="L147" s="688">
        <v>73</v>
      </c>
      <c r="M147" s="799">
        <v>107</v>
      </c>
      <c r="N147" s="679" t="s">
        <v>287</v>
      </c>
      <c r="O147" s="776">
        <f t="shared" si="42"/>
        <v>98.333333333333329</v>
      </c>
      <c r="P147" s="689">
        <f t="shared" si="41"/>
        <v>0.25857733333333333</v>
      </c>
      <c r="Q147" s="689"/>
      <c r="R147" s="896"/>
      <c r="S147" s="679"/>
      <c r="T147" s="718"/>
      <c r="U147" s="688"/>
      <c r="V147" s="688"/>
      <c r="W147" s="670"/>
      <c r="X147" s="795">
        <f>(T147+U147+V147)/3</f>
        <v>0</v>
      </c>
      <c r="Y147" s="942">
        <f t="shared" si="40"/>
        <v>0.25857733333333333</v>
      </c>
      <c r="Z147" s="942"/>
      <c r="AA147" s="845"/>
      <c r="AB147" s="943">
        <f t="shared" si="31"/>
        <v>0.25857733333333333</v>
      </c>
      <c r="AC147" s="629"/>
    </row>
    <row r="148" spans="1:29" s="630" customFormat="1" ht="13.5" thickBot="1" x14ac:dyDescent="0.25">
      <c r="A148" s="685">
        <v>44385</v>
      </c>
      <c r="B148" s="686">
        <v>0.90972222222222221</v>
      </c>
      <c r="C148" s="687">
        <v>30</v>
      </c>
      <c r="D148" s="977">
        <f t="shared" si="32"/>
        <v>0.625</v>
      </c>
      <c r="E148" s="825" t="e">
        <f>(MAX(T148:V148))/S148/1.44</f>
        <v>#DIV/0!</v>
      </c>
      <c r="F148" s="626" t="s">
        <v>95</v>
      </c>
      <c r="G148" s="868" t="s">
        <v>852</v>
      </c>
      <c r="H148" s="618">
        <v>175</v>
      </c>
      <c r="I148" s="626" t="s">
        <v>13</v>
      </c>
      <c r="J148" s="625">
        <v>100</v>
      </c>
      <c r="K148" s="688">
        <v>86</v>
      </c>
      <c r="L148" s="666">
        <v>90</v>
      </c>
      <c r="M148" s="795">
        <v>79</v>
      </c>
      <c r="N148" s="679" t="s">
        <v>75</v>
      </c>
      <c r="O148" s="776">
        <f t="shared" si="42"/>
        <v>85</v>
      </c>
      <c r="P148" s="689">
        <f t="shared" si="41"/>
        <v>0.55879000000000001</v>
      </c>
      <c r="Q148" s="671"/>
      <c r="R148" s="896"/>
      <c r="S148" s="679"/>
      <c r="T148" s="776"/>
      <c r="U148" s="666"/>
      <c r="V148" s="666"/>
      <c r="W148" s="670"/>
      <c r="X148" s="795">
        <f>(T148+U148+V148)/3</f>
        <v>0</v>
      </c>
      <c r="Y148" s="942">
        <f t="shared" si="40"/>
        <v>0.55879000000000001</v>
      </c>
      <c r="Z148" s="942"/>
      <c r="AA148" s="845"/>
      <c r="AB148" s="943">
        <f t="shared" si="31"/>
        <v>0.55879000000000001</v>
      </c>
    </row>
    <row r="149" spans="1:29" s="630" customFormat="1" ht="13.5" thickBot="1" x14ac:dyDescent="0.25">
      <c r="A149" s="685">
        <v>44357</v>
      </c>
      <c r="B149" s="686">
        <v>0.64583333333333337</v>
      </c>
      <c r="C149" s="687">
        <v>17</v>
      </c>
      <c r="D149" s="977">
        <f t="shared" si="32"/>
        <v>0.25555555555555554</v>
      </c>
      <c r="E149" s="825" t="e">
        <f>(MAX(T149:V149))/S149/1.44</f>
        <v>#DIV/0!</v>
      </c>
      <c r="F149" s="626" t="s">
        <v>95</v>
      </c>
      <c r="G149" s="868" t="s">
        <v>852</v>
      </c>
      <c r="H149" s="618">
        <v>176</v>
      </c>
      <c r="I149" s="626" t="s">
        <v>13</v>
      </c>
      <c r="J149" s="625">
        <v>250</v>
      </c>
      <c r="K149" s="666">
        <v>60</v>
      </c>
      <c r="L149" s="666">
        <v>92</v>
      </c>
      <c r="M149" s="795">
        <v>84</v>
      </c>
      <c r="N149" s="679" t="s">
        <v>38</v>
      </c>
      <c r="O149" s="776">
        <f t="shared" si="42"/>
        <v>78.666666666666671</v>
      </c>
      <c r="P149" s="689">
        <f t="shared" si="41"/>
        <v>0.20686186666666667</v>
      </c>
      <c r="Q149" s="671" t="s">
        <v>546</v>
      </c>
      <c r="R149" s="896"/>
      <c r="S149" s="679"/>
      <c r="T149" s="776"/>
      <c r="U149" s="666"/>
      <c r="V149" s="666"/>
      <c r="W149" s="670"/>
      <c r="X149" s="795">
        <f>(T149+U149+V149)/3</f>
        <v>0</v>
      </c>
      <c r="Y149" s="942">
        <f t="shared" si="40"/>
        <v>0.20686186666666667</v>
      </c>
      <c r="Z149" s="942"/>
      <c r="AA149" s="845"/>
      <c r="AB149" s="943">
        <f t="shared" si="31"/>
        <v>0.20686186666666667</v>
      </c>
    </row>
    <row r="150" spans="1:29" s="630" customFormat="1" ht="13.5" thickBot="1" x14ac:dyDescent="0.25">
      <c r="A150" s="685">
        <v>44432</v>
      </c>
      <c r="B150" s="686">
        <v>0.40138888888888885</v>
      </c>
      <c r="C150" s="687">
        <v>19</v>
      </c>
      <c r="D150" s="977">
        <f t="shared" si="32"/>
        <v>0.30833333333333335</v>
      </c>
      <c r="E150" s="825"/>
      <c r="F150" s="626" t="s">
        <v>95</v>
      </c>
      <c r="G150" s="868" t="s">
        <v>852</v>
      </c>
      <c r="H150" s="618">
        <v>177</v>
      </c>
      <c r="I150" s="626" t="s">
        <v>13</v>
      </c>
      <c r="J150" s="625">
        <v>250</v>
      </c>
      <c r="K150" s="666">
        <v>91</v>
      </c>
      <c r="L150" s="666">
        <v>111</v>
      </c>
      <c r="M150" s="795">
        <v>84</v>
      </c>
      <c r="N150" s="679" t="s">
        <v>952</v>
      </c>
      <c r="O150" s="776">
        <f t="shared" si="42"/>
        <v>95.333333333333329</v>
      </c>
      <c r="P150" s="689">
        <f t="shared" si="41"/>
        <v>0.2506885333333333</v>
      </c>
      <c r="Q150" s="672" t="s">
        <v>888</v>
      </c>
      <c r="R150" s="896"/>
      <c r="S150" s="679"/>
      <c r="T150" s="776"/>
      <c r="U150" s="666"/>
      <c r="V150" s="666"/>
      <c r="W150" s="670"/>
      <c r="X150" s="795"/>
      <c r="Y150" s="942">
        <f t="shared" si="40"/>
        <v>0.2506885333333333</v>
      </c>
      <c r="Z150" s="942"/>
      <c r="AA150" s="845"/>
      <c r="AB150" s="943">
        <f t="shared" si="31"/>
        <v>0.2506885333333333</v>
      </c>
    </row>
    <row r="151" spans="1:29" s="630" customFormat="1" ht="13.5" thickBot="1" x14ac:dyDescent="0.25">
      <c r="A151" s="685">
        <v>44432</v>
      </c>
      <c r="B151" s="686">
        <v>0.4236111111111111</v>
      </c>
      <c r="C151" s="687">
        <v>19</v>
      </c>
      <c r="D151" s="977">
        <f t="shared" si="32"/>
        <v>0.15798611111111113</v>
      </c>
      <c r="E151" s="825">
        <f t="shared" ref="E151:E156" si="43">(MAX(T151:V151))/S151/1.44</f>
        <v>1.9097222222222224E-2</v>
      </c>
      <c r="F151" s="626" t="s">
        <v>90</v>
      </c>
      <c r="G151" s="868" t="s">
        <v>852</v>
      </c>
      <c r="H151" s="618">
        <v>178</v>
      </c>
      <c r="I151" s="626" t="s">
        <v>146</v>
      </c>
      <c r="J151" s="625">
        <v>400</v>
      </c>
      <c r="K151" s="666">
        <v>82</v>
      </c>
      <c r="L151" s="666">
        <v>81</v>
      </c>
      <c r="M151" s="795">
        <v>91</v>
      </c>
      <c r="N151" s="679" t="s">
        <v>951</v>
      </c>
      <c r="O151" s="776">
        <f t="shared" si="42"/>
        <v>84.666666666666671</v>
      </c>
      <c r="P151" s="689">
        <f t="shared" si="41"/>
        <v>0.13914966666666667</v>
      </c>
      <c r="Q151" s="671" t="s">
        <v>950</v>
      </c>
      <c r="R151" s="896" t="s">
        <v>15</v>
      </c>
      <c r="S151" s="626">
        <v>400</v>
      </c>
      <c r="T151" s="776">
        <v>7</v>
      </c>
      <c r="U151" s="666">
        <v>11</v>
      </c>
      <c r="V151" s="666">
        <v>6</v>
      </c>
      <c r="W151" s="670" t="s">
        <v>949</v>
      </c>
      <c r="X151" s="795">
        <f>(T151+U151+V151)/3</f>
        <v>8</v>
      </c>
      <c r="Y151" s="942">
        <f t="shared" si="40"/>
        <v>0.13914966666666667</v>
      </c>
      <c r="Z151" s="942">
        <f>1.73*0.38*X151/S151</f>
        <v>1.3148E-2</v>
      </c>
      <c r="AA151" s="845" t="s">
        <v>896</v>
      </c>
      <c r="AB151" s="943">
        <f t="shared" si="31"/>
        <v>0.15229766666666666</v>
      </c>
    </row>
    <row r="152" spans="1:29" s="630" customFormat="1" ht="13.5" thickBot="1" x14ac:dyDescent="0.25">
      <c r="A152" s="1072"/>
      <c r="B152" s="945"/>
      <c r="C152" s="994"/>
      <c r="D152" s="977">
        <f t="shared" si="32"/>
        <v>0.39999999999999997</v>
      </c>
      <c r="E152" s="825">
        <f t="shared" si="43"/>
        <v>0</v>
      </c>
      <c r="F152" s="626" t="s">
        <v>90</v>
      </c>
      <c r="G152" s="868" t="s">
        <v>852</v>
      </c>
      <c r="H152" s="618">
        <v>179</v>
      </c>
      <c r="I152" s="626" t="s">
        <v>146</v>
      </c>
      <c r="J152" s="735">
        <v>250</v>
      </c>
      <c r="K152" s="632">
        <v>144</v>
      </c>
      <c r="L152" s="632">
        <v>139</v>
      </c>
      <c r="M152" s="789">
        <v>141</v>
      </c>
      <c r="N152" s="813" t="s">
        <v>83</v>
      </c>
      <c r="O152" s="778"/>
      <c r="P152" s="689"/>
      <c r="Q152" s="678"/>
      <c r="R152" s="896" t="s">
        <v>991</v>
      </c>
      <c r="S152" s="764">
        <v>250</v>
      </c>
      <c r="T152" s="778"/>
      <c r="U152" s="677"/>
      <c r="V152" s="677"/>
      <c r="W152" s="650"/>
      <c r="X152" s="797"/>
      <c r="Y152" s="942">
        <f t="shared" si="40"/>
        <v>0</v>
      </c>
      <c r="Z152" s="942"/>
      <c r="AA152" s="848"/>
      <c r="AB152" s="943">
        <f t="shared" si="31"/>
        <v>0</v>
      </c>
    </row>
    <row r="153" spans="1:29" s="630" customFormat="1" ht="13.5" thickBot="1" x14ac:dyDescent="0.25">
      <c r="A153" s="944">
        <v>44432</v>
      </c>
      <c r="B153" s="945">
        <v>0.4375</v>
      </c>
      <c r="C153" s="994">
        <v>19</v>
      </c>
      <c r="D153" s="968">
        <f t="shared" si="32"/>
        <v>7.9861111111111119E-2</v>
      </c>
      <c r="E153" s="969">
        <f t="shared" si="43"/>
        <v>0.1701388888888889</v>
      </c>
      <c r="F153" s="765" t="s">
        <v>90</v>
      </c>
      <c r="G153" s="871" t="s">
        <v>852</v>
      </c>
      <c r="H153" s="878">
        <v>180</v>
      </c>
      <c r="I153" s="765" t="s">
        <v>13</v>
      </c>
      <c r="J153" s="741">
        <v>400</v>
      </c>
      <c r="K153" s="681">
        <v>37</v>
      </c>
      <c r="L153" s="681">
        <v>35</v>
      </c>
      <c r="M153" s="798">
        <v>46</v>
      </c>
      <c r="N153" s="818" t="s">
        <v>45</v>
      </c>
      <c r="O153" s="779">
        <f t="shared" ref="O153:O184" si="44">(K153+L153+M153)/3</f>
        <v>39.333333333333336</v>
      </c>
      <c r="P153" s="689">
        <f t="shared" ref="P153:P184" si="45">1.73*0.38*O153/J153</f>
        <v>6.4644333333333345E-2</v>
      </c>
      <c r="Q153" s="683" t="s">
        <v>548</v>
      </c>
      <c r="R153" s="898" t="s">
        <v>15</v>
      </c>
      <c r="S153" s="765">
        <v>400</v>
      </c>
      <c r="T153" s="779">
        <v>85</v>
      </c>
      <c r="U153" s="681">
        <v>76</v>
      </c>
      <c r="V153" s="681">
        <v>98</v>
      </c>
      <c r="W153" s="682" t="s">
        <v>30</v>
      </c>
      <c r="X153" s="798">
        <f>(T153+U153+V153)/3</f>
        <v>86.333333333333329</v>
      </c>
      <c r="Y153" s="942">
        <f t="shared" si="40"/>
        <v>6.4644333333333345E-2</v>
      </c>
      <c r="Z153" s="942">
        <f>1.73*0.38*X153/S153</f>
        <v>0.14188883333333333</v>
      </c>
      <c r="AA153" s="849" t="s">
        <v>888</v>
      </c>
      <c r="AB153" s="943">
        <f t="shared" ref="AB153:AB216" si="46">P153+Z153</f>
        <v>0.20653316666666666</v>
      </c>
    </row>
    <row r="154" spans="1:29" s="630" customFormat="1" ht="13.5" thickBot="1" x14ac:dyDescent="0.25">
      <c r="A154" s="1016">
        <v>44357</v>
      </c>
      <c r="B154" s="686">
        <v>0.72569444444444453</v>
      </c>
      <c r="C154" s="1073">
        <v>17</v>
      </c>
      <c r="D154" s="656">
        <f t="shared" si="32"/>
        <v>0.19965277777777776</v>
      </c>
      <c r="E154" s="825" t="e">
        <f t="shared" si="43"/>
        <v>#DIV/0!</v>
      </c>
      <c r="F154" s="626" t="s">
        <v>95</v>
      </c>
      <c r="G154" s="868" t="s">
        <v>852</v>
      </c>
      <c r="H154" s="618">
        <v>182</v>
      </c>
      <c r="I154" s="626" t="s">
        <v>13</v>
      </c>
      <c r="J154" s="625">
        <v>400</v>
      </c>
      <c r="K154" s="666">
        <v>60</v>
      </c>
      <c r="L154" s="666">
        <v>100</v>
      </c>
      <c r="M154" s="795">
        <v>115</v>
      </c>
      <c r="N154" s="679" t="s">
        <v>848</v>
      </c>
      <c r="O154" s="776">
        <f t="shared" si="44"/>
        <v>91.666666666666671</v>
      </c>
      <c r="P154" s="689">
        <f t="shared" si="45"/>
        <v>0.15065416666666667</v>
      </c>
      <c r="Q154" s="671" t="s">
        <v>890</v>
      </c>
      <c r="R154" s="896"/>
      <c r="S154" s="679"/>
      <c r="T154" s="776"/>
      <c r="U154" s="666"/>
      <c r="V154" s="666"/>
      <c r="W154" s="670"/>
      <c r="X154" s="795">
        <f>(T154+U154+V154)/3</f>
        <v>0</v>
      </c>
      <c r="Y154" s="942">
        <f t="shared" si="40"/>
        <v>0.15065416666666667</v>
      </c>
      <c r="Z154" s="942"/>
      <c r="AA154" s="845"/>
      <c r="AB154" s="943">
        <f t="shared" si="46"/>
        <v>0.15065416666666667</v>
      </c>
    </row>
    <row r="155" spans="1:29" ht="13.5" thickBot="1" x14ac:dyDescent="0.25">
      <c r="A155" s="1016">
        <v>44392</v>
      </c>
      <c r="B155" s="686">
        <v>0.40277777777777773</v>
      </c>
      <c r="C155" s="1073">
        <v>30</v>
      </c>
      <c r="D155" s="656">
        <f t="shared" si="32"/>
        <v>0.20555555555555555</v>
      </c>
      <c r="E155" s="825" t="e">
        <f t="shared" si="43"/>
        <v>#DIV/0!</v>
      </c>
      <c r="F155" s="626" t="s">
        <v>90</v>
      </c>
      <c r="G155" s="868" t="s">
        <v>852</v>
      </c>
      <c r="H155" s="618">
        <v>183</v>
      </c>
      <c r="I155" s="626" t="s">
        <v>13</v>
      </c>
      <c r="J155" s="625">
        <v>250</v>
      </c>
      <c r="K155" s="688">
        <v>73</v>
      </c>
      <c r="L155" s="688">
        <v>46</v>
      </c>
      <c r="M155" s="799">
        <v>74</v>
      </c>
      <c r="N155" s="679" t="s">
        <v>291</v>
      </c>
      <c r="O155" s="776">
        <f t="shared" si="44"/>
        <v>64.333333333333329</v>
      </c>
      <c r="P155" s="689">
        <f t="shared" si="45"/>
        <v>0.16917093333333333</v>
      </c>
      <c r="Q155" s="689"/>
      <c r="R155" s="896"/>
      <c r="S155" s="679"/>
      <c r="T155" s="718"/>
      <c r="U155" s="688"/>
      <c r="V155" s="688"/>
      <c r="W155" s="670"/>
      <c r="X155" s="795"/>
      <c r="Y155" s="942">
        <f t="shared" si="40"/>
        <v>0.16917093333333333</v>
      </c>
      <c r="Z155" s="942"/>
      <c r="AA155" s="845"/>
      <c r="AB155" s="943">
        <f t="shared" si="46"/>
        <v>0.16917093333333333</v>
      </c>
      <c r="AC155" s="629"/>
    </row>
    <row r="156" spans="1:29" ht="13.5" thickBot="1" x14ac:dyDescent="0.25">
      <c r="A156" s="1016">
        <v>44392</v>
      </c>
      <c r="B156" s="686">
        <v>0.41666666666666669</v>
      </c>
      <c r="C156" s="1073">
        <v>30</v>
      </c>
      <c r="D156" s="656">
        <f t="shared" si="32"/>
        <v>0.14166666666666666</v>
      </c>
      <c r="E156" s="825" t="e">
        <f t="shared" si="43"/>
        <v>#DIV/0!</v>
      </c>
      <c r="F156" s="626" t="s">
        <v>90</v>
      </c>
      <c r="G156" s="868" t="s">
        <v>852</v>
      </c>
      <c r="H156" s="618">
        <v>184</v>
      </c>
      <c r="I156" s="626" t="s">
        <v>13</v>
      </c>
      <c r="J156" s="625">
        <v>250</v>
      </c>
      <c r="K156" s="688">
        <v>27</v>
      </c>
      <c r="L156" s="688">
        <v>38</v>
      </c>
      <c r="M156" s="799">
        <v>51</v>
      </c>
      <c r="N156" s="679" t="s">
        <v>302</v>
      </c>
      <c r="O156" s="776">
        <f t="shared" si="44"/>
        <v>38.666666666666664</v>
      </c>
      <c r="P156" s="689">
        <f t="shared" si="45"/>
        <v>0.10167786666666666</v>
      </c>
      <c r="Q156" s="689"/>
      <c r="R156" s="896"/>
      <c r="S156" s="679"/>
      <c r="T156" s="718"/>
      <c r="U156" s="688"/>
      <c r="V156" s="688"/>
      <c r="W156" s="670"/>
      <c r="X156" s="795"/>
      <c r="Y156" s="942">
        <f t="shared" si="40"/>
        <v>0.10167786666666666</v>
      </c>
      <c r="Z156" s="942"/>
      <c r="AA156" s="845"/>
      <c r="AB156" s="943">
        <f t="shared" si="46"/>
        <v>0.10167786666666666</v>
      </c>
      <c r="AC156" s="629"/>
    </row>
    <row r="157" spans="1:29" s="630" customFormat="1" ht="13.5" thickBot="1" x14ac:dyDescent="0.25">
      <c r="A157" s="1016">
        <v>44357</v>
      </c>
      <c r="B157" s="686">
        <v>0.75347222222222221</v>
      </c>
      <c r="C157" s="1073">
        <v>17</v>
      </c>
      <c r="D157" s="656">
        <f t="shared" si="32"/>
        <v>0.14166666666666666</v>
      </c>
      <c r="E157" s="825"/>
      <c r="F157" s="626" t="s">
        <v>95</v>
      </c>
      <c r="G157" s="868" t="s">
        <v>852</v>
      </c>
      <c r="H157" s="618">
        <v>186</v>
      </c>
      <c r="I157" s="626" t="s">
        <v>13</v>
      </c>
      <c r="J157" s="625">
        <v>250</v>
      </c>
      <c r="K157" s="666">
        <v>36</v>
      </c>
      <c r="L157" s="666">
        <v>19</v>
      </c>
      <c r="M157" s="795">
        <v>51</v>
      </c>
      <c r="N157" s="679" t="s">
        <v>295</v>
      </c>
      <c r="O157" s="776">
        <f t="shared" si="44"/>
        <v>35.333333333333336</v>
      </c>
      <c r="P157" s="689">
        <f t="shared" si="45"/>
        <v>9.2912533333333339E-2</v>
      </c>
      <c r="Q157" s="671"/>
      <c r="R157" s="896"/>
      <c r="S157" s="679"/>
      <c r="T157" s="776"/>
      <c r="U157" s="666"/>
      <c r="V157" s="666"/>
      <c r="W157" s="670"/>
      <c r="X157" s="795">
        <f>(T157+U157+V157)/3</f>
        <v>0</v>
      </c>
      <c r="Y157" s="942">
        <f t="shared" si="40"/>
        <v>9.2912533333333339E-2</v>
      </c>
      <c r="Z157" s="942"/>
      <c r="AA157" s="845"/>
      <c r="AB157" s="943">
        <f t="shared" si="46"/>
        <v>9.2912533333333339E-2</v>
      </c>
    </row>
    <row r="158" spans="1:29" s="630" customFormat="1" ht="13.5" thickBot="1" x14ac:dyDescent="0.25">
      <c r="A158" s="1016">
        <v>44403</v>
      </c>
      <c r="B158" s="686">
        <v>0.58333333333333337</v>
      </c>
      <c r="C158" s="1073">
        <v>25</v>
      </c>
      <c r="D158" s="656">
        <f t="shared" si="32"/>
        <v>0.13668430335097001</v>
      </c>
      <c r="E158" s="825">
        <f>(MAX(T158:V158))/S158/1.44</f>
        <v>7.7160493827160498E-3</v>
      </c>
      <c r="F158" s="626" t="s">
        <v>90</v>
      </c>
      <c r="G158" s="868" t="s">
        <v>852</v>
      </c>
      <c r="H158" s="618">
        <v>189</v>
      </c>
      <c r="I158" s="626" t="s">
        <v>13</v>
      </c>
      <c r="J158" s="625">
        <v>630</v>
      </c>
      <c r="K158" s="666">
        <v>112</v>
      </c>
      <c r="L158" s="666">
        <v>93</v>
      </c>
      <c r="M158" s="795">
        <v>124</v>
      </c>
      <c r="N158" s="679" t="s">
        <v>254</v>
      </c>
      <c r="O158" s="776">
        <f t="shared" si="44"/>
        <v>109.66666666666667</v>
      </c>
      <c r="P158" s="689">
        <f t="shared" si="45"/>
        <v>0.11443629629629629</v>
      </c>
      <c r="Q158" s="671" t="s">
        <v>892</v>
      </c>
      <c r="R158" s="896" t="s">
        <v>15</v>
      </c>
      <c r="S158" s="626">
        <v>630</v>
      </c>
      <c r="T158" s="776">
        <v>7</v>
      </c>
      <c r="U158" s="666">
        <v>6</v>
      </c>
      <c r="V158" s="666">
        <v>5</v>
      </c>
      <c r="W158" s="670" t="s">
        <v>80</v>
      </c>
      <c r="X158" s="795">
        <f>(T158+U158+V158)/3</f>
        <v>6</v>
      </c>
      <c r="Y158" s="942">
        <f t="shared" si="40"/>
        <v>0.11443629629629629</v>
      </c>
      <c r="Z158" s="942">
        <f>1.73*0.38*X158/S158</f>
        <v>6.2609523809523809E-3</v>
      </c>
      <c r="AA158" s="845" t="s">
        <v>892</v>
      </c>
      <c r="AB158" s="943">
        <f t="shared" si="46"/>
        <v>0.12069724867724867</v>
      </c>
    </row>
    <row r="159" spans="1:29" s="630" customFormat="1" ht="13.5" thickBot="1" x14ac:dyDescent="0.25">
      <c r="A159" s="1016">
        <v>44392</v>
      </c>
      <c r="B159" s="686">
        <v>0.43055555555555558</v>
      </c>
      <c r="C159" s="1073">
        <v>30</v>
      </c>
      <c r="D159" s="656">
        <f t="shared" si="32"/>
        <v>0.15277777777777779</v>
      </c>
      <c r="E159" s="825"/>
      <c r="F159" s="626" t="s">
        <v>90</v>
      </c>
      <c r="G159" s="868" t="s">
        <v>852</v>
      </c>
      <c r="H159" s="618">
        <v>190</v>
      </c>
      <c r="I159" s="626" t="s">
        <v>13</v>
      </c>
      <c r="J159" s="625">
        <v>250</v>
      </c>
      <c r="K159" s="688">
        <v>55</v>
      </c>
      <c r="L159" s="688">
        <v>20</v>
      </c>
      <c r="M159" s="799">
        <v>45</v>
      </c>
      <c r="N159" s="679" t="s">
        <v>861</v>
      </c>
      <c r="O159" s="776">
        <f t="shared" si="44"/>
        <v>40</v>
      </c>
      <c r="P159" s="689">
        <f t="shared" si="45"/>
        <v>0.105184</v>
      </c>
      <c r="Q159" s="689"/>
      <c r="R159" s="896"/>
      <c r="S159" s="679"/>
      <c r="T159" s="718"/>
      <c r="U159" s="688"/>
      <c r="V159" s="688"/>
      <c r="W159" s="670"/>
      <c r="X159" s="795"/>
      <c r="Y159" s="942">
        <f t="shared" si="40"/>
        <v>0.105184</v>
      </c>
      <c r="Z159" s="942"/>
      <c r="AA159" s="845"/>
      <c r="AB159" s="943">
        <f t="shared" si="46"/>
        <v>0.105184</v>
      </c>
    </row>
    <row r="160" spans="1:29" s="630" customFormat="1" ht="13.5" thickBot="1" x14ac:dyDescent="0.25">
      <c r="A160" s="1016">
        <v>44399</v>
      </c>
      <c r="B160" s="686">
        <v>0.43055555555555558</v>
      </c>
      <c r="C160" s="1073">
        <v>20</v>
      </c>
      <c r="D160" s="656">
        <f t="shared" si="32"/>
        <v>2.777777777777778E-2</v>
      </c>
      <c r="E160" s="825"/>
      <c r="F160" s="626" t="s">
        <v>95</v>
      </c>
      <c r="G160" s="868" t="s">
        <v>852</v>
      </c>
      <c r="H160" s="618">
        <v>191</v>
      </c>
      <c r="I160" s="626" t="s">
        <v>13</v>
      </c>
      <c r="J160" s="625">
        <v>100</v>
      </c>
      <c r="K160" s="666">
        <v>4</v>
      </c>
      <c r="L160" s="666">
        <v>2</v>
      </c>
      <c r="M160" s="795">
        <v>0</v>
      </c>
      <c r="N160" s="679" t="s">
        <v>84</v>
      </c>
      <c r="O160" s="776">
        <f t="shared" si="44"/>
        <v>2</v>
      </c>
      <c r="P160" s="689">
        <f t="shared" si="45"/>
        <v>1.3148E-2</v>
      </c>
      <c r="Q160" s="671" t="s">
        <v>547</v>
      </c>
      <c r="R160" s="896"/>
      <c r="S160" s="626"/>
      <c r="T160" s="776"/>
      <c r="U160" s="666"/>
      <c r="V160" s="666"/>
      <c r="W160" s="670"/>
      <c r="X160" s="795"/>
      <c r="Y160" s="942">
        <f t="shared" si="40"/>
        <v>1.3148E-2</v>
      </c>
      <c r="Z160" s="942"/>
      <c r="AA160" s="845"/>
      <c r="AB160" s="943">
        <f t="shared" si="46"/>
        <v>1.3148E-2</v>
      </c>
    </row>
    <row r="161" spans="1:29" s="630" customFormat="1" ht="13.5" thickBot="1" x14ac:dyDescent="0.25">
      <c r="A161" s="1016">
        <v>44399</v>
      </c>
      <c r="B161" s="686">
        <v>0.4375</v>
      </c>
      <c r="C161" s="1073">
        <v>20</v>
      </c>
      <c r="D161" s="656">
        <f t="shared" ref="D161:D224" si="47">(MAX(K161:M161))/J161/1.44</f>
        <v>0.21875</v>
      </c>
      <c r="E161" s="825">
        <f>(MAX(T161:V161))/S161/1.44</f>
        <v>2.0833333333333332E-2</v>
      </c>
      <c r="F161" s="626" t="s">
        <v>90</v>
      </c>
      <c r="G161" s="868" t="s">
        <v>852</v>
      </c>
      <c r="H161" s="618">
        <v>192</v>
      </c>
      <c r="I161" s="626" t="s">
        <v>13</v>
      </c>
      <c r="J161" s="625">
        <v>400</v>
      </c>
      <c r="K161" s="666">
        <v>99</v>
      </c>
      <c r="L161" s="666">
        <v>126</v>
      </c>
      <c r="M161" s="795">
        <v>110</v>
      </c>
      <c r="N161" s="679" t="s">
        <v>243</v>
      </c>
      <c r="O161" s="776">
        <f t="shared" si="44"/>
        <v>111.66666666666667</v>
      </c>
      <c r="P161" s="689">
        <f t="shared" si="45"/>
        <v>0.18352416666666665</v>
      </c>
      <c r="Q161" s="671" t="s">
        <v>891</v>
      </c>
      <c r="R161" s="896" t="s">
        <v>15</v>
      </c>
      <c r="S161" s="626">
        <v>400</v>
      </c>
      <c r="T161" s="776">
        <v>12</v>
      </c>
      <c r="U161" s="666">
        <v>6</v>
      </c>
      <c r="V161" s="666">
        <v>3</v>
      </c>
      <c r="W161" s="670" t="s">
        <v>82</v>
      </c>
      <c r="X161" s="795">
        <f>(T161+U161+V161)/3</f>
        <v>7</v>
      </c>
      <c r="Y161" s="942">
        <f t="shared" si="40"/>
        <v>0.18352416666666665</v>
      </c>
      <c r="Z161" s="942">
        <f>1.73*0.38*X161/S161</f>
        <v>1.1504499999999999E-2</v>
      </c>
      <c r="AA161" s="845" t="s">
        <v>891</v>
      </c>
      <c r="AB161" s="943">
        <f t="shared" si="46"/>
        <v>0.19502866666666666</v>
      </c>
    </row>
    <row r="162" spans="1:29" s="630" customFormat="1" ht="13.5" thickBot="1" x14ac:dyDescent="0.25">
      <c r="A162" s="1016">
        <v>44399</v>
      </c>
      <c r="B162" s="686">
        <v>0.61111111111111105</v>
      </c>
      <c r="C162" s="1073">
        <v>24</v>
      </c>
      <c r="D162" s="656">
        <f t="shared" si="47"/>
        <v>0.11284722222222222</v>
      </c>
      <c r="E162" s="825"/>
      <c r="F162" s="626" t="s">
        <v>90</v>
      </c>
      <c r="G162" s="868">
        <v>194</v>
      </c>
      <c r="H162" s="618">
        <v>194</v>
      </c>
      <c r="I162" s="626" t="s">
        <v>13</v>
      </c>
      <c r="J162" s="625">
        <v>160</v>
      </c>
      <c r="K162" s="688">
        <v>26</v>
      </c>
      <c r="L162" s="688">
        <v>11</v>
      </c>
      <c r="M162" s="799">
        <v>16</v>
      </c>
      <c r="N162" s="679" t="s">
        <v>149</v>
      </c>
      <c r="O162" s="776">
        <f t="shared" si="44"/>
        <v>17.666666666666668</v>
      </c>
      <c r="P162" s="689">
        <f t="shared" si="45"/>
        <v>7.2587916666666669E-2</v>
      </c>
      <c r="Q162" s="689"/>
      <c r="R162" s="896"/>
      <c r="S162" s="679"/>
      <c r="T162" s="718"/>
      <c r="U162" s="688"/>
      <c r="V162" s="688"/>
      <c r="W162" s="670"/>
      <c r="X162" s="795"/>
      <c r="Y162" s="942">
        <f t="shared" si="40"/>
        <v>7.2587916666666669E-2</v>
      </c>
      <c r="Z162" s="942"/>
      <c r="AA162" s="845"/>
      <c r="AB162" s="943">
        <f t="shared" si="46"/>
        <v>7.2587916666666669E-2</v>
      </c>
    </row>
    <row r="163" spans="1:29" s="630" customFormat="1" ht="13.5" thickBot="1" x14ac:dyDescent="0.25">
      <c r="A163" s="1016">
        <v>44399</v>
      </c>
      <c r="B163" s="686">
        <v>0.84027777777777779</v>
      </c>
      <c r="C163" s="1073">
        <v>23</v>
      </c>
      <c r="D163" s="656">
        <f t="shared" si="47"/>
        <v>0.10555555555555556</v>
      </c>
      <c r="E163" s="825"/>
      <c r="F163" s="626"/>
      <c r="G163" s="868"/>
      <c r="H163" s="618">
        <v>195</v>
      </c>
      <c r="I163" s="626" t="s">
        <v>13</v>
      </c>
      <c r="J163" s="625">
        <v>250</v>
      </c>
      <c r="K163" s="688">
        <v>38</v>
      </c>
      <c r="L163" s="688">
        <v>23</v>
      </c>
      <c r="M163" s="799">
        <v>15</v>
      </c>
      <c r="N163" s="679" t="s">
        <v>63</v>
      </c>
      <c r="O163" s="776">
        <f t="shared" si="44"/>
        <v>25.333333333333332</v>
      </c>
      <c r="P163" s="689">
        <f t="shared" si="45"/>
        <v>6.6616533333333325E-2</v>
      </c>
      <c r="Q163" s="689"/>
      <c r="R163" s="896"/>
      <c r="S163" s="679"/>
      <c r="T163" s="718"/>
      <c r="U163" s="688"/>
      <c r="V163" s="688"/>
      <c r="W163" s="670"/>
      <c r="X163" s="795"/>
      <c r="Y163" s="942">
        <f t="shared" si="40"/>
        <v>6.6616533333333325E-2</v>
      </c>
      <c r="Z163" s="942"/>
      <c r="AA163" s="845"/>
      <c r="AB163" s="943">
        <f t="shared" si="46"/>
        <v>6.6616533333333325E-2</v>
      </c>
    </row>
    <row r="164" spans="1:29" s="630" customFormat="1" ht="13.5" thickBot="1" x14ac:dyDescent="0.25">
      <c r="A164" s="1016">
        <v>44421</v>
      </c>
      <c r="B164" s="686">
        <v>0.60763888888888895</v>
      </c>
      <c r="C164" s="1073">
        <v>25</v>
      </c>
      <c r="D164" s="656">
        <f t="shared" si="47"/>
        <v>3.90625E-3</v>
      </c>
      <c r="E164" s="825">
        <f>(MAX(T164:V164))/S164/1.44</f>
        <v>4.340277777777778E-3</v>
      </c>
      <c r="F164" s="626" t="s">
        <v>231</v>
      </c>
      <c r="G164" s="868" t="s">
        <v>852</v>
      </c>
      <c r="H164" s="618">
        <v>196</v>
      </c>
      <c r="I164" s="626" t="s">
        <v>13</v>
      </c>
      <c r="J164" s="625">
        <v>1600</v>
      </c>
      <c r="K164" s="666">
        <v>9</v>
      </c>
      <c r="L164" s="666">
        <v>6</v>
      </c>
      <c r="M164" s="795">
        <v>6</v>
      </c>
      <c r="N164" s="679" t="s">
        <v>84</v>
      </c>
      <c r="O164" s="776">
        <f t="shared" si="44"/>
        <v>7</v>
      </c>
      <c r="P164" s="689">
        <f t="shared" si="45"/>
        <v>2.8761249999999998E-3</v>
      </c>
      <c r="Q164" s="672" t="s">
        <v>891</v>
      </c>
      <c r="R164" s="896" t="s">
        <v>262</v>
      </c>
      <c r="S164" s="679">
        <v>1600</v>
      </c>
      <c r="T164" s="776">
        <v>6</v>
      </c>
      <c r="U164" s="666">
        <v>10</v>
      </c>
      <c r="V164" s="666">
        <v>5</v>
      </c>
      <c r="W164" s="670" t="s">
        <v>27</v>
      </c>
      <c r="X164" s="795">
        <f>(T164+U164+V164)/3</f>
        <v>7</v>
      </c>
      <c r="Y164" s="942">
        <f t="shared" si="40"/>
        <v>2.8761249999999998E-3</v>
      </c>
      <c r="Z164" s="942">
        <f>1.73*0.38*X164/S164</f>
        <v>2.8761249999999998E-3</v>
      </c>
      <c r="AA164" s="845"/>
      <c r="AB164" s="943">
        <f t="shared" si="46"/>
        <v>5.7522499999999996E-3</v>
      </c>
    </row>
    <row r="165" spans="1:29" s="630" customFormat="1" ht="13.5" thickBot="1" x14ac:dyDescent="0.25">
      <c r="A165" s="1016">
        <v>44363</v>
      </c>
      <c r="B165" s="686">
        <v>0.44444444444444442</v>
      </c>
      <c r="C165" s="1073">
        <v>21</v>
      </c>
      <c r="D165" s="656">
        <f t="shared" si="47"/>
        <v>0.44722222222222224</v>
      </c>
      <c r="E165" s="825"/>
      <c r="F165" s="626" t="s">
        <v>95</v>
      </c>
      <c r="G165" s="868" t="s">
        <v>852</v>
      </c>
      <c r="H165" s="618">
        <v>198</v>
      </c>
      <c r="I165" s="626" t="s">
        <v>13</v>
      </c>
      <c r="J165" s="625">
        <v>250</v>
      </c>
      <c r="K165" s="666">
        <v>161</v>
      </c>
      <c r="L165" s="666">
        <v>120</v>
      </c>
      <c r="M165" s="795">
        <v>121</v>
      </c>
      <c r="N165" s="679" t="s">
        <v>512</v>
      </c>
      <c r="O165" s="776">
        <f t="shared" si="44"/>
        <v>134</v>
      </c>
      <c r="P165" s="689">
        <f t="shared" si="45"/>
        <v>0.35236640000000002</v>
      </c>
      <c r="Q165" s="1063"/>
      <c r="R165" s="905"/>
      <c r="S165" s="679"/>
      <c r="T165" s="776"/>
      <c r="U165" s="666"/>
      <c r="V165" s="666"/>
      <c r="W165" s="1064"/>
      <c r="X165" s="795">
        <f>(T165+U165+V165)/3</f>
        <v>0</v>
      </c>
      <c r="Y165" s="942">
        <f t="shared" si="40"/>
        <v>0.35236640000000002</v>
      </c>
      <c r="Z165" s="942"/>
      <c r="AA165" s="845"/>
      <c r="AB165" s="943">
        <f t="shared" si="46"/>
        <v>0.35236640000000002</v>
      </c>
    </row>
    <row r="166" spans="1:29" ht="13.5" thickBot="1" x14ac:dyDescent="0.25">
      <c r="A166" s="1016">
        <v>44399</v>
      </c>
      <c r="B166" s="686">
        <v>0.8125</v>
      </c>
      <c r="C166" s="1073">
        <v>24</v>
      </c>
      <c r="D166" s="656">
        <f t="shared" si="47"/>
        <v>0.10416666666666667</v>
      </c>
      <c r="E166" s="825"/>
      <c r="F166" s="626" t="s">
        <v>90</v>
      </c>
      <c r="G166" s="868" t="s">
        <v>852</v>
      </c>
      <c r="H166" s="618">
        <v>199</v>
      </c>
      <c r="I166" s="626" t="s">
        <v>13</v>
      </c>
      <c r="J166" s="625">
        <v>400</v>
      </c>
      <c r="K166" s="688">
        <v>18</v>
      </c>
      <c r="L166" s="688">
        <v>57</v>
      </c>
      <c r="M166" s="799">
        <v>60</v>
      </c>
      <c r="N166" s="679" t="s">
        <v>165</v>
      </c>
      <c r="O166" s="776">
        <f t="shared" si="44"/>
        <v>45</v>
      </c>
      <c r="P166" s="689">
        <f t="shared" si="45"/>
        <v>7.3957499999999995E-2</v>
      </c>
      <c r="Q166" s="669"/>
      <c r="R166" s="905"/>
      <c r="S166" s="679"/>
      <c r="T166" s="718"/>
      <c r="U166" s="688"/>
      <c r="V166" s="688"/>
      <c r="W166" s="1064"/>
      <c r="X166" s="795"/>
      <c r="Y166" s="942">
        <f t="shared" si="40"/>
        <v>7.3957499999999995E-2</v>
      </c>
      <c r="Z166" s="942"/>
      <c r="AA166" s="845"/>
      <c r="AB166" s="943">
        <f t="shared" si="46"/>
        <v>7.3957499999999995E-2</v>
      </c>
      <c r="AC166" s="629"/>
    </row>
    <row r="167" spans="1:29" ht="13.5" thickBot="1" x14ac:dyDescent="0.25">
      <c r="A167" s="944">
        <v>44392</v>
      </c>
      <c r="B167" s="945">
        <v>0.3888888888888889</v>
      </c>
      <c r="C167" s="1074">
        <v>30</v>
      </c>
      <c r="D167" s="968">
        <f t="shared" si="47"/>
        <v>5.5555555555555559E-2</v>
      </c>
      <c r="E167" s="969"/>
      <c r="F167" s="765" t="s">
        <v>90</v>
      </c>
      <c r="G167" s="871" t="s">
        <v>852</v>
      </c>
      <c r="H167" s="878">
        <v>200</v>
      </c>
      <c r="I167" s="765" t="s">
        <v>13</v>
      </c>
      <c r="J167" s="741">
        <v>250</v>
      </c>
      <c r="K167" s="1005">
        <v>19</v>
      </c>
      <c r="L167" s="1005">
        <v>20</v>
      </c>
      <c r="M167" s="1006">
        <v>16</v>
      </c>
      <c r="N167" s="818" t="s">
        <v>341</v>
      </c>
      <c r="O167" s="778">
        <f t="shared" si="44"/>
        <v>18.333333333333332</v>
      </c>
      <c r="P167" s="689">
        <f t="shared" si="45"/>
        <v>4.8209333333333326E-2</v>
      </c>
      <c r="Q167" s="680"/>
      <c r="R167" s="1075"/>
      <c r="S167" s="818"/>
      <c r="T167" s="1009"/>
      <c r="U167" s="1005"/>
      <c r="V167" s="1005"/>
      <c r="W167" s="1076"/>
      <c r="X167" s="798"/>
      <c r="Y167" s="942">
        <f t="shared" si="40"/>
        <v>4.8209333333333326E-2</v>
      </c>
      <c r="Z167" s="942"/>
      <c r="AA167" s="1077"/>
      <c r="AB167" s="943">
        <f t="shared" si="46"/>
        <v>4.8209333333333326E-2</v>
      </c>
      <c r="AC167" s="629"/>
    </row>
    <row r="168" spans="1:29" ht="13.5" thickBot="1" x14ac:dyDescent="0.25">
      <c r="A168" s="944">
        <v>44399</v>
      </c>
      <c r="B168" s="945">
        <v>0.50694444444444442</v>
      </c>
      <c r="C168" s="1074">
        <v>22</v>
      </c>
      <c r="D168" s="1041">
        <f t="shared" si="47"/>
        <v>0.10555555555555556</v>
      </c>
      <c r="E168" s="969">
        <f>(MAX(T168:V168))/S168/1.44</f>
        <v>0.2638888888888889</v>
      </c>
      <c r="F168" s="765" t="s">
        <v>95</v>
      </c>
      <c r="G168" s="871" t="s">
        <v>852</v>
      </c>
      <c r="H168" s="878">
        <v>201</v>
      </c>
      <c r="I168" s="765" t="s">
        <v>13</v>
      </c>
      <c r="J168" s="741">
        <v>250</v>
      </c>
      <c r="K168" s="1005">
        <v>38</v>
      </c>
      <c r="L168" s="1005">
        <v>4</v>
      </c>
      <c r="M168" s="1006">
        <v>8</v>
      </c>
      <c r="N168" s="818" t="s">
        <v>53</v>
      </c>
      <c r="O168" s="779">
        <f t="shared" si="44"/>
        <v>16.666666666666668</v>
      </c>
      <c r="P168" s="689">
        <f t="shared" si="45"/>
        <v>4.3826666666666667E-2</v>
      </c>
      <c r="Q168" s="680"/>
      <c r="R168" s="898" t="s">
        <v>15</v>
      </c>
      <c r="S168" s="765">
        <v>250</v>
      </c>
      <c r="T168" s="1009">
        <v>52</v>
      </c>
      <c r="U168" s="1005">
        <v>68</v>
      </c>
      <c r="V168" s="1005">
        <v>95</v>
      </c>
      <c r="W168" s="1076">
        <v>0.57499999999999996</v>
      </c>
      <c r="X168" s="798">
        <f t="shared" ref="X168:X174" si="48">(T168+U168+V168)/3</f>
        <v>71.666666666666671</v>
      </c>
      <c r="Y168" s="942">
        <f t="shared" si="40"/>
        <v>4.3826666666666667E-2</v>
      </c>
      <c r="Z168" s="942">
        <f>1.73*0.38*X168/S168</f>
        <v>0.18845466666666666</v>
      </c>
      <c r="AA168" s="1077"/>
      <c r="AB168" s="943">
        <f t="shared" si="46"/>
        <v>0.23228133333333334</v>
      </c>
      <c r="AC168" s="629"/>
    </row>
    <row r="169" spans="1:29" ht="13.5" thickBot="1" x14ac:dyDescent="0.25">
      <c r="A169" s="993">
        <v>44399</v>
      </c>
      <c r="B169" s="985">
        <v>0.80208333333333337</v>
      </c>
      <c r="C169" s="1036">
        <v>24</v>
      </c>
      <c r="D169" s="1041">
        <f t="shared" si="47"/>
        <v>0.10243055555555555</v>
      </c>
      <c r="E169" s="969" t="e">
        <f>(MAX(T169:V169))/S169/1.44</f>
        <v>#DIV/0!</v>
      </c>
      <c r="F169" s="765" t="s">
        <v>90</v>
      </c>
      <c r="G169" s="871" t="s">
        <v>852</v>
      </c>
      <c r="H169" s="878">
        <v>202</v>
      </c>
      <c r="I169" s="765" t="s">
        <v>13</v>
      </c>
      <c r="J169" s="741">
        <v>400</v>
      </c>
      <c r="K169" s="1005">
        <v>47</v>
      </c>
      <c r="L169" s="1005">
        <v>59</v>
      </c>
      <c r="M169" s="1006">
        <v>48</v>
      </c>
      <c r="N169" s="818" t="s">
        <v>295</v>
      </c>
      <c r="O169" s="779">
        <f t="shared" si="44"/>
        <v>51.333333333333336</v>
      </c>
      <c r="P169" s="689">
        <f t="shared" si="45"/>
        <v>8.4366333333333335E-2</v>
      </c>
      <c r="Q169" s="680"/>
      <c r="R169" s="1075"/>
      <c r="S169" s="765"/>
      <c r="T169" s="1009"/>
      <c r="U169" s="1005"/>
      <c r="V169" s="1005"/>
      <c r="W169" s="1076"/>
      <c r="X169" s="1078">
        <f t="shared" si="48"/>
        <v>0</v>
      </c>
      <c r="Y169" s="942">
        <f t="shared" si="40"/>
        <v>8.4366333333333335E-2</v>
      </c>
      <c r="Z169" s="942"/>
      <c r="AA169" s="1077"/>
      <c r="AB169" s="943">
        <f t="shared" si="46"/>
        <v>8.4366333333333335E-2</v>
      </c>
      <c r="AC169" s="629"/>
    </row>
    <row r="170" spans="1:29" s="630" customFormat="1" ht="26.25" thickBot="1" x14ac:dyDescent="0.25">
      <c r="A170" s="992">
        <v>44363</v>
      </c>
      <c r="B170" s="945">
        <v>0.46527777777777773</v>
      </c>
      <c r="C170" s="994">
        <v>21</v>
      </c>
      <c r="D170" s="968">
        <f t="shared" si="47"/>
        <v>0.10833333333333334</v>
      </c>
      <c r="E170" s="969"/>
      <c r="F170" s="765" t="s">
        <v>95</v>
      </c>
      <c r="G170" s="871" t="s">
        <v>852</v>
      </c>
      <c r="H170" s="878">
        <v>203</v>
      </c>
      <c r="I170" s="765" t="s">
        <v>995</v>
      </c>
      <c r="J170" s="741">
        <v>250</v>
      </c>
      <c r="K170" s="681">
        <v>22</v>
      </c>
      <c r="L170" s="681">
        <v>39</v>
      </c>
      <c r="M170" s="798">
        <v>24</v>
      </c>
      <c r="N170" s="818" t="s">
        <v>201</v>
      </c>
      <c r="O170" s="779">
        <f t="shared" si="44"/>
        <v>28.333333333333332</v>
      </c>
      <c r="P170" s="689">
        <f t="shared" si="45"/>
        <v>7.4505333333333326E-2</v>
      </c>
      <c r="Q170" s="970"/>
      <c r="R170" s="898"/>
      <c r="S170" s="818"/>
      <c r="T170" s="779"/>
      <c r="U170" s="681"/>
      <c r="V170" s="681"/>
      <c r="W170" s="682"/>
      <c r="X170" s="1078">
        <f t="shared" si="48"/>
        <v>0</v>
      </c>
      <c r="Y170" s="942">
        <f t="shared" si="40"/>
        <v>7.4505333333333326E-2</v>
      </c>
      <c r="Z170" s="942"/>
      <c r="AA170" s="971"/>
      <c r="AB170" s="943">
        <f t="shared" si="46"/>
        <v>7.4505333333333326E-2</v>
      </c>
    </row>
    <row r="171" spans="1:29" s="630" customFormat="1" ht="13.5" thickBot="1" x14ac:dyDescent="0.25">
      <c r="A171" s="944">
        <v>44385</v>
      </c>
      <c r="B171" s="945">
        <v>0.43055555555555558</v>
      </c>
      <c r="C171" s="994">
        <v>30</v>
      </c>
      <c r="D171" s="968">
        <f t="shared" si="47"/>
        <v>0.1423611111111111</v>
      </c>
      <c r="E171" s="969"/>
      <c r="F171" s="765" t="s">
        <v>279</v>
      </c>
      <c r="G171" s="871" t="s">
        <v>852</v>
      </c>
      <c r="H171" s="878">
        <v>205</v>
      </c>
      <c r="I171" s="765" t="s">
        <v>13</v>
      </c>
      <c r="J171" s="741">
        <v>400</v>
      </c>
      <c r="K171" s="681">
        <v>48</v>
      </c>
      <c r="L171" s="681">
        <v>82</v>
      </c>
      <c r="M171" s="798">
        <v>68</v>
      </c>
      <c r="N171" s="818" t="s">
        <v>47</v>
      </c>
      <c r="O171" s="779">
        <f t="shared" si="44"/>
        <v>66</v>
      </c>
      <c r="P171" s="689">
        <f t="shared" si="45"/>
        <v>0.108471</v>
      </c>
      <c r="Q171" s="970"/>
      <c r="R171" s="898"/>
      <c r="S171" s="818"/>
      <c r="T171" s="779"/>
      <c r="U171" s="681"/>
      <c r="V171" s="681"/>
      <c r="W171" s="682"/>
      <c r="X171" s="1078">
        <f t="shared" si="48"/>
        <v>0</v>
      </c>
      <c r="Y171" s="942">
        <f t="shared" si="40"/>
        <v>0.108471</v>
      </c>
      <c r="Z171" s="942"/>
      <c r="AA171" s="971"/>
      <c r="AB171" s="943">
        <f t="shared" si="46"/>
        <v>0.108471</v>
      </c>
    </row>
    <row r="172" spans="1:29" ht="13.5" thickBot="1" x14ac:dyDescent="0.25">
      <c r="A172" s="993">
        <v>44399</v>
      </c>
      <c r="B172" s="985">
        <v>0.59722222222222221</v>
      </c>
      <c r="C172" s="1036">
        <v>23</v>
      </c>
      <c r="D172" s="968">
        <f t="shared" si="47"/>
        <v>0.19791666666666666</v>
      </c>
      <c r="E172" s="969">
        <f>(MAX(T172:V172))/S172/1.44</f>
        <v>0.25868055555555558</v>
      </c>
      <c r="F172" s="765" t="s">
        <v>90</v>
      </c>
      <c r="G172" s="871" t="s">
        <v>852</v>
      </c>
      <c r="H172" s="878">
        <v>206</v>
      </c>
      <c r="I172" s="765" t="s">
        <v>13</v>
      </c>
      <c r="J172" s="741">
        <v>400</v>
      </c>
      <c r="K172" s="1005">
        <v>93</v>
      </c>
      <c r="L172" s="1005">
        <v>80</v>
      </c>
      <c r="M172" s="1006">
        <v>114</v>
      </c>
      <c r="N172" s="818" t="s">
        <v>161</v>
      </c>
      <c r="O172" s="779">
        <f t="shared" si="44"/>
        <v>95.666666666666671</v>
      </c>
      <c r="P172" s="689">
        <f t="shared" si="45"/>
        <v>0.15722816666666667</v>
      </c>
      <c r="Q172" s="1007"/>
      <c r="R172" s="898" t="s">
        <v>15</v>
      </c>
      <c r="S172" s="818">
        <v>400</v>
      </c>
      <c r="T172" s="1009">
        <v>149</v>
      </c>
      <c r="U172" s="1005">
        <v>138</v>
      </c>
      <c r="V172" s="1005">
        <v>130</v>
      </c>
      <c r="W172" s="682" t="s">
        <v>30</v>
      </c>
      <c r="X172" s="798">
        <f t="shared" si="48"/>
        <v>139</v>
      </c>
      <c r="Y172" s="942">
        <f t="shared" si="40"/>
        <v>0.15722816666666667</v>
      </c>
      <c r="Z172" s="942">
        <f>1.73*0.38*X172/S172</f>
        <v>0.22844649999999997</v>
      </c>
      <c r="AA172" s="971"/>
      <c r="AB172" s="943">
        <f t="shared" si="46"/>
        <v>0.38567466666666661</v>
      </c>
      <c r="AC172" s="629"/>
    </row>
    <row r="173" spans="1:29" s="630" customFormat="1" ht="13.5" thickBot="1" x14ac:dyDescent="0.25">
      <c r="A173" s="944">
        <v>44432</v>
      </c>
      <c r="B173" s="945">
        <v>0.4597222222222222</v>
      </c>
      <c r="C173" s="994">
        <v>19</v>
      </c>
      <c r="D173" s="968">
        <f t="shared" si="47"/>
        <v>0.29444444444444445</v>
      </c>
      <c r="E173" s="969">
        <f>(MAX(T173:V173))/S173/1.44</f>
        <v>0.21111111111111111</v>
      </c>
      <c r="F173" s="765" t="s">
        <v>90</v>
      </c>
      <c r="G173" s="871" t="s">
        <v>852</v>
      </c>
      <c r="H173" s="878">
        <v>209</v>
      </c>
      <c r="I173" s="765" t="s">
        <v>13</v>
      </c>
      <c r="J173" s="741">
        <v>250</v>
      </c>
      <c r="K173" s="681">
        <v>90</v>
      </c>
      <c r="L173" s="681">
        <v>95</v>
      </c>
      <c r="M173" s="798">
        <v>106</v>
      </c>
      <c r="N173" s="818" t="s">
        <v>83</v>
      </c>
      <c r="O173" s="779">
        <f t="shared" si="44"/>
        <v>97</v>
      </c>
      <c r="P173" s="689">
        <f t="shared" si="45"/>
        <v>0.2550712</v>
      </c>
      <c r="Q173" s="683" t="s">
        <v>888</v>
      </c>
      <c r="R173" s="898" t="s">
        <v>15</v>
      </c>
      <c r="S173" s="765">
        <v>250</v>
      </c>
      <c r="T173" s="779">
        <v>58</v>
      </c>
      <c r="U173" s="681">
        <v>62</v>
      </c>
      <c r="V173" s="681">
        <v>76</v>
      </c>
      <c r="W173" s="682" t="s">
        <v>53</v>
      </c>
      <c r="X173" s="798">
        <f t="shared" si="48"/>
        <v>65.333333333333329</v>
      </c>
      <c r="Y173" s="942">
        <f t="shared" si="40"/>
        <v>0.2550712</v>
      </c>
      <c r="Z173" s="942">
        <f>1.73*0.38*X173/S173</f>
        <v>0.17180053333333331</v>
      </c>
      <c r="AA173" s="849" t="s">
        <v>888</v>
      </c>
      <c r="AB173" s="943">
        <f t="shared" si="46"/>
        <v>0.42687173333333328</v>
      </c>
      <c r="AC173" s="639"/>
    </row>
    <row r="174" spans="1:29" s="637" customFormat="1" ht="13.5" thickBot="1" x14ac:dyDescent="0.25">
      <c r="A174" s="975"/>
      <c r="B174" s="976"/>
      <c r="C174" s="699"/>
      <c r="D174" s="977">
        <f t="shared" si="47"/>
        <v>0.39737654320987653</v>
      </c>
      <c r="E174" s="825">
        <f>(MAX(T174:V174))/S174/1.44</f>
        <v>0.10277777777777777</v>
      </c>
      <c r="F174" s="624" t="s">
        <v>90</v>
      </c>
      <c r="G174" s="864" t="s">
        <v>852</v>
      </c>
      <c r="H174" s="616">
        <v>211</v>
      </c>
      <c r="I174" s="624" t="s">
        <v>13</v>
      </c>
      <c r="J174" s="659">
        <v>180</v>
      </c>
      <c r="K174" s="632">
        <v>53</v>
      </c>
      <c r="L174" s="632">
        <v>86</v>
      </c>
      <c r="M174" s="789">
        <v>103</v>
      </c>
      <c r="N174" s="813" t="s">
        <v>335</v>
      </c>
      <c r="O174" s="703">
        <f t="shared" si="44"/>
        <v>80.666666666666671</v>
      </c>
      <c r="P174" s="656">
        <f t="shared" si="45"/>
        <v>0.29461259259259259</v>
      </c>
      <c r="Q174" s="635" t="s">
        <v>891</v>
      </c>
      <c r="R174" s="890" t="s">
        <v>15</v>
      </c>
      <c r="S174" s="624">
        <v>250</v>
      </c>
      <c r="T174" s="771">
        <v>12</v>
      </c>
      <c r="U174" s="632">
        <v>37</v>
      </c>
      <c r="V174" s="632">
        <v>16</v>
      </c>
      <c r="W174" s="633" t="s">
        <v>27</v>
      </c>
      <c r="X174" s="793">
        <f t="shared" si="48"/>
        <v>21.666666666666668</v>
      </c>
      <c r="Y174" s="942">
        <f t="shared" si="40"/>
        <v>0.29461259259259259</v>
      </c>
      <c r="Z174" s="1169">
        <f>1.73*0.38*X174/S174</f>
        <v>5.6974666666666673E-2</v>
      </c>
      <c r="AA174" s="836" t="s">
        <v>547</v>
      </c>
      <c r="AB174" s="943">
        <f t="shared" si="46"/>
        <v>0.35158725925925927</v>
      </c>
      <c r="AC174" s="648"/>
    </row>
    <row r="175" spans="1:29" s="630" customFormat="1" ht="13.5" thickBot="1" x14ac:dyDescent="0.25">
      <c r="A175" s="685">
        <v>44389</v>
      </c>
      <c r="B175" s="686">
        <v>0.40972222222222227</v>
      </c>
      <c r="C175" s="687">
        <v>29</v>
      </c>
      <c r="D175" s="977">
        <f t="shared" si="47"/>
        <v>0.54166666666666674</v>
      </c>
      <c r="E175" s="825"/>
      <c r="F175" s="626" t="s">
        <v>95</v>
      </c>
      <c r="G175" s="868" t="s">
        <v>852</v>
      </c>
      <c r="H175" s="618">
        <v>213</v>
      </c>
      <c r="I175" s="626" t="s">
        <v>13</v>
      </c>
      <c r="J175" s="625">
        <v>100</v>
      </c>
      <c r="K175" s="666">
        <v>32</v>
      </c>
      <c r="L175" s="666">
        <v>49</v>
      </c>
      <c r="M175" s="795">
        <v>78</v>
      </c>
      <c r="N175" s="679" t="s">
        <v>927</v>
      </c>
      <c r="O175" s="776">
        <f t="shared" si="44"/>
        <v>53</v>
      </c>
      <c r="P175" s="689">
        <f t="shared" si="45"/>
        <v>0.34842200000000001</v>
      </c>
      <c r="Q175" s="671"/>
      <c r="R175" s="896"/>
      <c r="S175" s="679"/>
      <c r="T175" s="776"/>
      <c r="U175" s="666"/>
      <c r="V175" s="666"/>
      <c r="W175" s="670"/>
      <c r="X175" s="795"/>
      <c r="Y175" s="942">
        <f t="shared" si="40"/>
        <v>0.34842200000000001</v>
      </c>
      <c r="Z175" s="942"/>
      <c r="AA175" s="845"/>
      <c r="AB175" s="943">
        <f t="shared" si="46"/>
        <v>0.34842200000000001</v>
      </c>
    </row>
    <row r="176" spans="1:29" s="630" customFormat="1" ht="13.5" thickBot="1" x14ac:dyDescent="0.25">
      <c r="A176" s="685">
        <v>44420</v>
      </c>
      <c r="B176" s="686">
        <v>0.44236111111111115</v>
      </c>
      <c r="C176" s="687">
        <v>25</v>
      </c>
      <c r="D176" s="977">
        <f t="shared" si="47"/>
        <v>0.25555555555555554</v>
      </c>
      <c r="E176" s="825"/>
      <c r="F176" s="626" t="s">
        <v>95</v>
      </c>
      <c r="G176" s="868" t="s">
        <v>852</v>
      </c>
      <c r="H176" s="618">
        <v>214</v>
      </c>
      <c r="I176" s="626" t="s">
        <v>13</v>
      </c>
      <c r="J176" s="625">
        <v>250</v>
      </c>
      <c r="K176" s="666">
        <v>65</v>
      </c>
      <c r="L176" s="666">
        <v>89</v>
      </c>
      <c r="M176" s="795">
        <v>92</v>
      </c>
      <c r="N176" s="679" t="s">
        <v>253</v>
      </c>
      <c r="O176" s="776">
        <f t="shared" si="44"/>
        <v>82</v>
      </c>
      <c r="P176" s="689">
        <f t="shared" si="45"/>
        <v>0.21562719999999999</v>
      </c>
      <c r="Q176" s="672" t="s">
        <v>948</v>
      </c>
      <c r="R176" s="896"/>
      <c r="S176" s="679"/>
      <c r="T176" s="776"/>
      <c r="U176" s="666"/>
      <c r="V176" s="666"/>
      <c r="W176" s="670"/>
      <c r="X176" s="795"/>
      <c r="Y176" s="942">
        <f t="shared" si="40"/>
        <v>0.21562719999999999</v>
      </c>
      <c r="Z176" s="942"/>
      <c r="AA176" s="845"/>
      <c r="AB176" s="943">
        <f t="shared" si="46"/>
        <v>0.21562719999999999</v>
      </c>
    </row>
    <row r="177" spans="1:29" ht="13.5" thickBot="1" x14ac:dyDescent="0.25">
      <c r="A177" s="685">
        <v>44369</v>
      </c>
      <c r="B177" s="686">
        <v>0.70833333333333337</v>
      </c>
      <c r="C177" s="687">
        <v>33</v>
      </c>
      <c r="D177" s="977">
        <f t="shared" si="47"/>
        <v>9.9826388888888881E-2</v>
      </c>
      <c r="E177" s="825"/>
      <c r="F177" s="626" t="s">
        <v>95</v>
      </c>
      <c r="G177" s="868" t="s">
        <v>852</v>
      </c>
      <c r="H177" s="618">
        <v>216</v>
      </c>
      <c r="I177" s="679" t="s">
        <v>13</v>
      </c>
      <c r="J177" s="742">
        <v>160</v>
      </c>
      <c r="K177" s="688">
        <v>16</v>
      </c>
      <c r="L177" s="688">
        <v>23</v>
      </c>
      <c r="M177" s="799">
        <v>13</v>
      </c>
      <c r="N177" s="679" t="s">
        <v>35</v>
      </c>
      <c r="O177" s="776">
        <f t="shared" si="44"/>
        <v>17.333333333333332</v>
      </c>
      <c r="P177" s="689">
        <f t="shared" si="45"/>
        <v>7.1218333333333328E-2</v>
      </c>
      <c r="Q177" s="689"/>
      <c r="R177" s="896"/>
      <c r="S177" s="679"/>
      <c r="T177" s="718"/>
      <c r="U177" s="688"/>
      <c r="V177" s="688"/>
      <c r="W177" s="670"/>
      <c r="X177" s="795"/>
      <c r="Y177" s="942">
        <f t="shared" si="40"/>
        <v>7.1218333333333328E-2</v>
      </c>
      <c r="Z177" s="942"/>
      <c r="AA177" s="845"/>
      <c r="AB177" s="943">
        <f t="shared" si="46"/>
        <v>7.1218333333333328E-2</v>
      </c>
      <c r="AC177" s="629"/>
    </row>
    <row r="178" spans="1:29" s="630" customFormat="1" ht="13.5" thickBot="1" x14ac:dyDescent="0.25">
      <c r="A178" s="685">
        <v>44421</v>
      </c>
      <c r="B178" s="686">
        <v>0.64583333333333337</v>
      </c>
      <c r="C178" s="687">
        <v>25</v>
      </c>
      <c r="D178" s="977">
        <f t="shared" si="47"/>
        <v>0.52083333333333337</v>
      </c>
      <c r="E178" s="825"/>
      <c r="F178" s="626" t="s">
        <v>95</v>
      </c>
      <c r="G178" s="868" t="s">
        <v>852</v>
      </c>
      <c r="H178" s="618">
        <v>217</v>
      </c>
      <c r="I178" s="626" t="s">
        <v>13</v>
      </c>
      <c r="J178" s="625">
        <v>160</v>
      </c>
      <c r="K178" s="666">
        <v>120</v>
      </c>
      <c r="L178" s="666">
        <v>110</v>
      </c>
      <c r="M178" s="795">
        <v>117</v>
      </c>
      <c r="N178" s="679" t="s">
        <v>169</v>
      </c>
      <c r="O178" s="776">
        <f t="shared" si="44"/>
        <v>115.66666666666667</v>
      </c>
      <c r="P178" s="689">
        <f t="shared" si="45"/>
        <v>0.47524541666666664</v>
      </c>
      <c r="Q178" s="672" t="s">
        <v>888</v>
      </c>
      <c r="R178" s="899"/>
      <c r="S178" s="679"/>
      <c r="T178" s="776"/>
      <c r="U178" s="666"/>
      <c r="V178" s="666"/>
      <c r="W178" s="670"/>
      <c r="X178" s="795"/>
      <c r="Y178" s="942">
        <f t="shared" si="40"/>
        <v>0.47524541666666664</v>
      </c>
      <c r="Z178" s="942"/>
      <c r="AA178" s="845"/>
      <c r="AB178" s="943">
        <f t="shared" si="46"/>
        <v>0.47524541666666664</v>
      </c>
    </row>
    <row r="179" spans="1:29" s="630" customFormat="1" ht="13.5" thickBot="1" x14ac:dyDescent="0.25">
      <c r="A179" s="685">
        <v>44424</v>
      </c>
      <c r="B179" s="686">
        <v>0.3888888888888889</v>
      </c>
      <c r="C179" s="687">
        <v>25</v>
      </c>
      <c r="D179" s="977">
        <f t="shared" si="47"/>
        <v>0.35934744268077606</v>
      </c>
      <c r="E179" s="825">
        <f>(MAX(T179:V179))/S179/1.44</f>
        <v>0.20943562610229277</v>
      </c>
      <c r="F179" s="626" t="s">
        <v>90</v>
      </c>
      <c r="G179" s="868" t="s">
        <v>852</v>
      </c>
      <c r="H179" s="618">
        <v>219</v>
      </c>
      <c r="I179" s="626" t="s">
        <v>13</v>
      </c>
      <c r="J179" s="625">
        <v>630</v>
      </c>
      <c r="K179" s="666">
        <v>296</v>
      </c>
      <c r="L179" s="666">
        <v>326</v>
      </c>
      <c r="M179" s="795">
        <v>205</v>
      </c>
      <c r="N179" s="679" t="s">
        <v>191</v>
      </c>
      <c r="O179" s="776">
        <f t="shared" si="44"/>
        <v>275.66666666666669</v>
      </c>
      <c r="P179" s="689">
        <f t="shared" si="45"/>
        <v>0.28765597883597888</v>
      </c>
      <c r="Q179" s="672" t="s">
        <v>547</v>
      </c>
      <c r="R179" s="896" t="s">
        <v>15</v>
      </c>
      <c r="S179" s="626">
        <v>630</v>
      </c>
      <c r="T179" s="776">
        <v>130</v>
      </c>
      <c r="U179" s="666">
        <v>190</v>
      </c>
      <c r="V179" s="666">
        <v>95</v>
      </c>
      <c r="W179" s="670" t="s">
        <v>302</v>
      </c>
      <c r="X179" s="795">
        <f t="shared" ref="X179:X184" si="49">(T179+U179+V179)/3</f>
        <v>138.33333333333334</v>
      </c>
      <c r="Y179" s="942">
        <f t="shared" si="40"/>
        <v>0.28765597883597888</v>
      </c>
      <c r="Z179" s="942">
        <f>1.73*0.38*X179/S179</f>
        <v>0.14434973544973545</v>
      </c>
      <c r="AA179" s="846" t="s">
        <v>891</v>
      </c>
      <c r="AB179" s="943">
        <f t="shared" si="46"/>
        <v>0.43200571428571433</v>
      </c>
      <c r="AC179" s="639"/>
    </row>
    <row r="180" spans="1:29" s="630" customFormat="1" ht="13.5" thickBot="1" x14ac:dyDescent="0.25">
      <c r="A180" s="685">
        <v>44420</v>
      </c>
      <c r="B180" s="686">
        <v>0.46666666666666662</v>
      </c>
      <c r="C180" s="687">
        <v>25</v>
      </c>
      <c r="D180" s="977">
        <f t="shared" si="47"/>
        <v>0.25903880070546736</v>
      </c>
      <c r="E180" s="825">
        <f>(MAX(T180:V180))/S180/1.44</f>
        <v>0.12125220458553791</v>
      </c>
      <c r="F180" s="626" t="s">
        <v>90</v>
      </c>
      <c r="G180" s="868" t="s">
        <v>852</v>
      </c>
      <c r="H180" s="618">
        <v>220</v>
      </c>
      <c r="I180" s="626" t="s">
        <v>13</v>
      </c>
      <c r="J180" s="625">
        <v>630</v>
      </c>
      <c r="K180" s="666">
        <v>210</v>
      </c>
      <c r="L180" s="666">
        <v>210</v>
      </c>
      <c r="M180" s="795">
        <v>235</v>
      </c>
      <c r="N180" s="679" t="s">
        <v>167</v>
      </c>
      <c r="O180" s="776">
        <f t="shared" si="44"/>
        <v>218.33333333333334</v>
      </c>
      <c r="P180" s="689">
        <f t="shared" si="45"/>
        <v>0.22782910052910052</v>
      </c>
      <c r="Q180" s="672" t="s">
        <v>891</v>
      </c>
      <c r="R180" s="896" t="s">
        <v>15</v>
      </c>
      <c r="S180" s="626">
        <v>630</v>
      </c>
      <c r="T180" s="776">
        <v>100</v>
      </c>
      <c r="U180" s="666">
        <v>110</v>
      </c>
      <c r="V180" s="666">
        <v>90</v>
      </c>
      <c r="W180" s="670" t="s">
        <v>215</v>
      </c>
      <c r="X180" s="795">
        <f t="shared" si="49"/>
        <v>100</v>
      </c>
      <c r="Y180" s="942">
        <f t="shared" si="40"/>
        <v>0.22782910052910052</v>
      </c>
      <c r="Z180" s="942">
        <f>1.73*0.38*X180/S180</f>
        <v>0.10434920634920634</v>
      </c>
      <c r="AA180" s="846" t="s">
        <v>892</v>
      </c>
      <c r="AB180" s="943">
        <f t="shared" si="46"/>
        <v>0.33217830687830685</v>
      </c>
    </row>
    <row r="181" spans="1:29" s="630" customFormat="1" ht="13.5" thickBot="1" x14ac:dyDescent="0.25">
      <c r="A181" s="685">
        <v>44420</v>
      </c>
      <c r="B181" s="686">
        <v>0.45833333333333331</v>
      </c>
      <c r="C181" s="687">
        <v>25</v>
      </c>
      <c r="D181" s="977">
        <f t="shared" si="47"/>
        <v>0.28125000000000006</v>
      </c>
      <c r="E181" s="825">
        <f>(MAX(T181:V181))/S181/1.44</f>
        <v>0.203125</v>
      </c>
      <c r="F181" s="626" t="s">
        <v>90</v>
      </c>
      <c r="G181" s="868" t="s">
        <v>852</v>
      </c>
      <c r="H181" s="618">
        <v>221</v>
      </c>
      <c r="I181" s="626" t="s">
        <v>13</v>
      </c>
      <c r="J181" s="625">
        <v>400</v>
      </c>
      <c r="K181" s="666">
        <v>162</v>
      </c>
      <c r="L181" s="666">
        <v>109</v>
      </c>
      <c r="M181" s="795">
        <v>131</v>
      </c>
      <c r="N181" s="679" t="s">
        <v>247</v>
      </c>
      <c r="O181" s="776">
        <f t="shared" si="44"/>
        <v>134</v>
      </c>
      <c r="P181" s="689">
        <f t="shared" si="45"/>
        <v>0.22022900000000001</v>
      </c>
      <c r="Q181" s="672" t="s">
        <v>547</v>
      </c>
      <c r="R181" s="896" t="s">
        <v>15</v>
      </c>
      <c r="S181" s="626">
        <v>400</v>
      </c>
      <c r="T181" s="776">
        <v>79</v>
      </c>
      <c r="U181" s="666">
        <v>59</v>
      </c>
      <c r="V181" s="666">
        <v>117</v>
      </c>
      <c r="W181" s="670" t="s">
        <v>160</v>
      </c>
      <c r="X181" s="795">
        <f t="shared" si="49"/>
        <v>85</v>
      </c>
      <c r="Y181" s="942">
        <f t="shared" si="40"/>
        <v>0.22022900000000001</v>
      </c>
      <c r="Z181" s="942">
        <f>1.73*0.38*X181/S181</f>
        <v>0.1396975</v>
      </c>
      <c r="AA181" s="846" t="s">
        <v>891</v>
      </c>
      <c r="AB181" s="943">
        <f t="shared" si="46"/>
        <v>0.35992650000000004</v>
      </c>
    </row>
    <row r="182" spans="1:29" ht="13.5" thickBot="1" x14ac:dyDescent="0.25">
      <c r="A182" s="685">
        <v>44385</v>
      </c>
      <c r="B182" s="686">
        <v>0.91666666666666663</v>
      </c>
      <c r="C182" s="687">
        <v>30</v>
      </c>
      <c r="D182" s="977">
        <f t="shared" si="47"/>
        <v>0.40555555555555556</v>
      </c>
      <c r="E182" s="825"/>
      <c r="F182" s="626" t="s">
        <v>90</v>
      </c>
      <c r="G182" s="868" t="s">
        <v>852</v>
      </c>
      <c r="H182" s="618">
        <v>222</v>
      </c>
      <c r="I182" s="626" t="s">
        <v>13</v>
      </c>
      <c r="J182" s="625">
        <v>250</v>
      </c>
      <c r="K182" s="666">
        <v>90</v>
      </c>
      <c r="L182" s="666">
        <v>146</v>
      </c>
      <c r="M182" s="795">
        <v>130</v>
      </c>
      <c r="N182" s="679" t="s">
        <v>169</v>
      </c>
      <c r="O182" s="776">
        <f t="shared" si="44"/>
        <v>122</v>
      </c>
      <c r="P182" s="689">
        <f t="shared" si="45"/>
        <v>0.32081119999999996</v>
      </c>
      <c r="Q182" s="671"/>
      <c r="R182" s="896"/>
      <c r="S182" s="626"/>
      <c r="T182" s="776"/>
      <c r="U182" s="666"/>
      <c r="V182" s="666"/>
      <c r="W182" s="670"/>
      <c r="X182" s="795">
        <f t="shared" si="49"/>
        <v>0</v>
      </c>
      <c r="Y182" s="942">
        <f t="shared" si="40"/>
        <v>0.32081119999999996</v>
      </c>
      <c r="Z182" s="942"/>
      <c r="AA182" s="845"/>
      <c r="AB182" s="943">
        <f t="shared" si="46"/>
        <v>0.32081119999999996</v>
      </c>
      <c r="AC182" s="629"/>
    </row>
    <row r="183" spans="1:29" s="630" customFormat="1" ht="13.5" thickBot="1" x14ac:dyDescent="0.25">
      <c r="A183" s="685">
        <v>44424</v>
      </c>
      <c r="B183" s="686">
        <v>0.49305555555555558</v>
      </c>
      <c r="C183" s="687">
        <v>25</v>
      </c>
      <c r="D183" s="977">
        <f t="shared" si="47"/>
        <v>0.30729166666666669</v>
      </c>
      <c r="E183" s="825"/>
      <c r="F183" s="626" t="s">
        <v>95</v>
      </c>
      <c r="G183" s="868" t="s">
        <v>852</v>
      </c>
      <c r="H183" s="618">
        <v>224</v>
      </c>
      <c r="I183" s="626" t="s">
        <v>13</v>
      </c>
      <c r="J183" s="625">
        <v>400</v>
      </c>
      <c r="K183" s="666">
        <v>177</v>
      </c>
      <c r="L183" s="666">
        <v>170</v>
      </c>
      <c r="M183" s="795">
        <v>134</v>
      </c>
      <c r="N183" s="679" t="s">
        <v>26</v>
      </c>
      <c r="O183" s="776">
        <f t="shared" si="44"/>
        <v>160.33333333333334</v>
      </c>
      <c r="P183" s="689">
        <f t="shared" si="45"/>
        <v>0.26350783333333339</v>
      </c>
      <c r="Q183" s="672" t="s">
        <v>546</v>
      </c>
      <c r="R183" s="896"/>
      <c r="S183" s="679"/>
      <c r="T183" s="776"/>
      <c r="U183" s="666"/>
      <c r="V183" s="666"/>
      <c r="W183" s="670"/>
      <c r="X183" s="795">
        <f t="shared" si="49"/>
        <v>0</v>
      </c>
      <c r="Y183" s="942">
        <f t="shared" si="40"/>
        <v>0.26350783333333339</v>
      </c>
      <c r="Z183" s="942"/>
      <c r="AA183" s="845"/>
      <c r="AB183" s="943">
        <f t="shared" si="46"/>
        <v>0.26350783333333339</v>
      </c>
    </row>
    <row r="184" spans="1:29" s="630" customFormat="1" ht="13.5" thickBot="1" x14ac:dyDescent="0.25">
      <c r="A184" s="685">
        <v>44424</v>
      </c>
      <c r="B184" s="686">
        <v>0.35416666666666669</v>
      </c>
      <c r="C184" s="687">
        <v>26</v>
      </c>
      <c r="D184" s="977">
        <f t="shared" si="47"/>
        <v>0.17881944444444445</v>
      </c>
      <c r="E184" s="825">
        <f>(MAX(T184:V184))/S184/1.44</f>
        <v>0.17881944444444445</v>
      </c>
      <c r="F184" s="626" t="s">
        <v>90</v>
      </c>
      <c r="G184" s="868" t="s">
        <v>852</v>
      </c>
      <c r="H184" s="618">
        <v>225</v>
      </c>
      <c r="I184" s="626" t="s">
        <v>13</v>
      </c>
      <c r="J184" s="625">
        <v>400</v>
      </c>
      <c r="K184" s="666">
        <v>70</v>
      </c>
      <c r="L184" s="666">
        <v>103</v>
      </c>
      <c r="M184" s="795">
        <v>87</v>
      </c>
      <c r="N184" s="679" t="s">
        <v>353</v>
      </c>
      <c r="O184" s="776">
        <f t="shared" si="44"/>
        <v>86.666666666666671</v>
      </c>
      <c r="P184" s="689">
        <f t="shared" si="45"/>
        <v>0.14243666666666668</v>
      </c>
      <c r="Q184" s="672" t="s">
        <v>547</v>
      </c>
      <c r="R184" s="896" t="s">
        <v>15</v>
      </c>
      <c r="S184" s="626">
        <v>400</v>
      </c>
      <c r="T184" s="776">
        <v>44</v>
      </c>
      <c r="U184" s="666">
        <v>103</v>
      </c>
      <c r="V184" s="666">
        <v>57</v>
      </c>
      <c r="W184" s="670" t="s">
        <v>45</v>
      </c>
      <c r="X184" s="795">
        <f t="shared" si="49"/>
        <v>68</v>
      </c>
      <c r="Y184" s="942">
        <f t="shared" si="40"/>
        <v>0.14243666666666668</v>
      </c>
      <c r="Z184" s="942">
        <f>1.73*0.38*X184/S184</f>
        <v>0.11175799999999998</v>
      </c>
      <c r="AA184" s="846" t="s">
        <v>547</v>
      </c>
      <c r="AB184" s="943">
        <f t="shared" si="46"/>
        <v>0.25419466666666668</v>
      </c>
    </row>
    <row r="185" spans="1:29" ht="13.5" thickBot="1" x14ac:dyDescent="0.25">
      <c r="A185" s="685">
        <v>44392</v>
      </c>
      <c r="B185" s="686">
        <v>0.375</v>
      </c>
      <c r="C185" s="687">
        <v>30</v>
      </c>
      <c r="D185" s="977">
        <f t="shared" si="47"/>
        <v>0.13055555555555556</v>
      </c>
      <c r="E185" s="825" t="e">
        <f>(MAX(T185:V185))/S185/1.44</f>
        <v>#DIV/0!</v>
      </c>
      <c r="F185" s="626" t="s">
        <v>90</v>
      </c>
      <c r="G185" s="868" t="s">
        <v>852</v>
      </c>
      <c r="H185" s="618">
        <v>226</v>
      </c>
      <c r="I185" s="626" t="s">
        <v>13</v>
      </c>
      <c r="J185" s="625">
        <v>250</v>
      </c>
      <c r="K185" s="688">
        <v>22</v>
      </c>
      <c r="L185" s="688">
        <v>47</v>
      </c>
      <c r="M185" s="799">
        <v>22</v>
      </c>
      <c r="N185" s="679" t="s">
        <v>362</v>
      </c>
      <c r="O185" s="776">
        <f t="shared" ref="O185:O218" si="50">(K185+L185+M185)/3</f>
        <v>30.333333333333332</v>
      </c>
      <c r="P185" s="689">
        <f t="shared" ref="P185:P216" si="51">1.73*0.38*O185/J185</f>
        <v>7.9764533333333332E-2</v>
      </c>
      <c r="Q185" s="689"/>
      <c r="R185" s="896"/>
      <c r="S185" s="626"/>
      <c r="T185" s="718"/>
      <c r="U185" s="688"/>
      <c r="V185" s="688"/>
      <c r="W185" s="670"/>
      <c r="X185" s="795"/>
      <c r="Y185" s="942">
        <f t="shared" si="40"/>
        <v>7.9764533333333332E-2</v>
      </c>
      <c r="Z185" s="942"/>
      <c r="AA185" s="845"/>
      <c r="AB185" s="943">
        <f t="shared" si="46"/>
        <v>7.9764533333333332E-2</v>
      </c>
      <c r="AC185" s="629"/>
    </row>
    <row r="186" spans="1:29" ht="13.5" thickBot="1" x14ac:dyDescent="0.25">
      <c r="A186" s="685">
        <v>44434</v>
      </c>
      <c r="B186" s="686">
        <v>0.69097222222222221</v>
      </c>
      <c r="C186" s="687">
        <v>10</v>
      </c>
      <c r="D186" s="1034">
        <f t="shared" si="47"/>
        <v>8.0555555555555561E-2</v>
      </c>
      <c r="E186" s="1079"/>
      <c r="F186" s="626" t="s">
        <v>90</v>
      </c>
      <c r="G186" s="868" t="s">
        <v>852</v>
      </c>
      <c r="H186" s="618">
        <v>227</v>
      </c>
      <c r="I186" s="626" t="s">
        <v>13</v>
      </c>
      <c r="J186" s="625">
        <v>250</v>
      </c>
      <c r="K186" s="688">
        <v>24</v>
      </c>
      <c r="L186" s="688">
        <v>11</v>
      </c>
      <c r="M186" s="799">
        <v>29</v>
      </c>
      <c r="N186" s="679" t="s">
        <v>947</v>
      </c>
      <c r="O186" s="776">
        <f t="shared" si="50"/>
        <v>21.333333333333332</v>
      </c>
      <c r="P186" s="689">
        <f t="shared" si="51"/>
        <v>5.6098133333333328E-2</v>
      </c>
      <c r="Q186" s="689"/>
      <c r="R186" s="896"/>
      <c r="S186" s="626"/>
      <c r="T186" s="718"/>
      <c r="U186" s="688"/>
      <c r="V186" s="688"/>
      <c r="W186" s="670"/>
      <c r="X186" s="795"/>
      <c r="Y186" s="942">
        <f t="shared" si="40"/>
        <v>5.6098133333333328E-2</v>
      </c>
      <c r="Z186" s="942"/>
      <c r="AA186" s="845"/>
      <c r="AB186" s="943">
        <f t="shared" si="46"/>
        <v>5.6098133333333328E-2</v>
      </c>
      <c r="AC186" s="629"/>
    </row>
    <row r="187" spans="1:29" ht="13.5" thickBot="1" x14ac:dyDescent="0.25">
      <c r="A187" s="1016">
        <v>44430</v>
      </c>
      <c r="B187" s="686">
        <v>0.61111111111111105</v>
      </c>
      <c r="C187" s="1051">
        <v>18</v>
      </c>
      <c r="D187" s="1040">
        <f t="shared" si="47"/>
        <v>6.9444444444444449E-3</v>
      </c>
      <c r="E187" s="792"/>
      <c r="F187" s="626" t="s">
        <v>95</v>
      </c>
      <c r="G187" s="868" t="s">
        <v>852</v>
      </c>
      <c r="H187" s="618">
        <v>228</v>
      </c>
      <c r="I187" s="626" t="s">
        <v>13</v>
      </c>
      <c r="J187" s="625">
        <v>100</v>
      </c>
      <c r="K187" s="688">
        <v>0</v>
      </c>
      <c r="L187" s="688">
        <v>0</v>
      </c>
      <c r="M187" s="799">
        <v>1</v>
      </c>
      <c r="N187" s="679" t="s">
        <v>171</v>
      </c>
      <c r="O187" s="776">
        <f t="shared" si="50"/>
        <v>0.33333333333333331</v>
      </c>
      <c r="P187" s="689">
        <f t="shared" si="51"/>
        <v>2.1913333333333333E-3</v>
      </c>
      <c r="Q187" s="689"/>
      <c r="R187" s="896"/>
      <c r="S187" s="679"/>
      <c r="T187" s="718"/>
      <c r="U187" s="688"/>
      <c r="V187" s="688"/>
      <c r="W187" s="670"/>
      <c r="X187" s="795"/>
      <c r="Y187" s="942">
        <f t="shared" si="40"/>
        <v>2.1913333333333333E-3</v>
      </c>
      <c r="Z187" s="942"/>
      <c r="AA187" s="845"/>
      <c r="AB187" s="943">
        <f t="shared" si="46"/>
        <v>2.1913333333333333E-3</v>
      </c>
      <c r="AC187" s="629"/>
    </row>
    <row r="188" spans="1:29" s="630" customFormat="1" ht="13.5" thickBot="1" x14ac:dyDescent="0.25">
      <c r="A188" s="685">
        <v>44403</v>
      </c>
      <c r="B188" s="686">
        <v>0.60416666666666663</v>
      </c>
      <c r="C188" s="687">
        <v>25</v>
      </c>
      <c r="D188" s="977">
        <f t="shared" si="47"/>
        <v>0.18408289241622575</v>
      </c>
      <c r="E188" s="825">
        <f>(MAX(T188:V188))/S188/1.44</f>
        <v>0.1736111111111111</v>
      </c>
      <c r="F188" s="626" t="s">
        <v>250</v>
      </c>
      <c r="G188" s="868" t="s">
        <v>852</v>
      </c>
      <c r="H188" s="618">
        <v>229</v>
      </c>
      <c r="I188" s="626" t="s">
        <v>13</v>
      </c>
      <c r="J188" s="625">
        <v>630</v>
      </c>
      <c r="K188" s="666">
        <v>167</v>
      </c>
      <c r="L188" s="666">
        <v>149</v>
      </c>
      <c r="M188" s="795">
        <v>115</v>
      </c>
      <c r="N188" s="679" t="s">
        <v>43</v>
      </c>
      <c r="O188" s="776">
        <f t="shared" si="50"/>
        <v>143.66666666666666</v>
      </c>
      <c r="P188" s="689">
        <f t="shared" si="51"/>
        <v>0.14991502645502644</v>
      </c>
      <c r="Q188" s="671" t="s">
        <v>550</v>
      </c>
      <c r="R188" s="896" t="s">
        <v>15</v>
      </c>
      <c r="S188" s="626">
        <v>400</v>
      </c>
      <c r="T188" s="776">
        <v>100</v>
      </c>
      <c r="U188" s="666">
        <v>77</v>
      </c>
      <c r="V188" s="666">
        <v>84</v>
      </c>
      <c r="W188" s="670" t="s">
        <v>388</v>
      </c>
      <c r="X188" s="795">
        <f>(T188+U188+V188)/3</f>
        <v>87</v>
      </c>
      <c r="Y188" s="942">
        <f t="shared" si="40"/>
        <v>0.14991502645502644</v>
      </c>
      <c r="Z188" s="942">
        <f>1.73*0.38*X188/S188</f>
        <v>0.14298449999999999</v>
      </c>
      <c r="AA188" s="845" t="s">
        <v>550</v>
      </c>
      <c r="AB188" s="943">
        <f t="shared" si="46"/>
        <v>0.29289952645502643</v>
      </c>
    </row>
    <row r="189" spans="1:29" s="630" customFormat="1" ht="13.5" thickBot="1" x14ac:dyDescent="0.25">
      <c r="A189" s="993">
        <v>44403</v>
      </c>
      <c r="B189" s="985">
        <v>0.625</v>
      </c>
      <c r="C189" s="1036">
        <v>25</v>
      </c>
      <c r="D189" s="947">
        <f t="shared" si="47"/>
        <v>0.15</v>
      </c>
      <c r="E189" s="948"/>
      <c r="F189" s="763" t="s">
        <v>95</v>
      </c>
      <c r="G189" s="869" t="s">
        <v>852</v>
      </c>
      <c r="H189" s="876">
        <v>232</v>
      </c>
      <c r="I189" s="763" t="s">
        <v>13</v>
      </c>
      <c r="J189" s="739">
        <v>250</v>
      </c>
      <c r="K189" s="674">
        <v>48</v>
      </c>
      <c r="L189" s="674">
        <v>54</v>
      </c>
      <c r="M189" s="796">
        <v>52</v>
      </c>
      <c r="N189" s="817" t="s">
        <v>240</v>
      </c>
      <c r="O189" s="777">
        <f t="shared" si="50"/>
        <v>51.333333333333336</v>
      </c>
      <c r="P189" s="1039">
        <f t="shared" si="51"/>
        <v>0.13498613333333334</v>
      </c>
      <c r="Q189" s="717"/>
      <c r="R189" s="897"/>
      <c r="S189" s="817"/>
      <c r="T189" s="777"/>
      <c r="U189" s="674"/>
      <c r="V189" s="674"/>
      <c r="W189" s="675"/>
      <c r="X189" s="796"/>
      <c r="Y189" s="942">
        <f t="shared" si="40"/>
        <v>0.13498613333333334</v>
      </c>
      <c r="Z189" s="1577"/>
      <c r="AA189" s="847"/>
      <c r="AB189" s="943">
        <f t="shared" si="46"/>
        <v>0.13498613333333334</v>
      </c>
    </row>
    <row r="190" spans="1:29" s="637" customFormat="1" ht="13.5" thickBot="1" x14ac:dyDescent="0.25">
      <c r="A190" s="1010"/>
      <c r="B190" s="1011"/>
      <c r="C190" s="1012"/>
      <c r="D190" s="968">
        <f t="shared" si="47"/>
        <v>7.716049382716049E-2</v>
      </c>
      <c r="E190" s="969"/>
      <c r="F190" s="761" t="s">
        <v>95</v>
      </c>
      <c r="G190" s="867" t="s">
        <v>852</v>
      </c>
      <c r="H190" s="883">
        <v>234</v>
      </c>
      <c r="I190" s="761" t="s">
        <v>13</v>
      </c>
      <c r="J190" s="737">
        <v>63</v>
      </c>
      <c r="K190" s="642">
        <v>7</v>
      </c>
      <c r="L190" s="642">
        <v>4</v>
      </c>
      <c r="M190" s="790">
        <v>0</v>
      </c>
      <c r="N190" s="814" t="s">
        <v>52</v>
      </c>
      <c r="O190" s="772">
        <f t="shared" si="50"/>
        <v>3.6666666666666665</v>
      </c>
      <c r="P190" s="656">
        <f t="shared" si="51"/>
        <v>3.8261375661375656E-2</v>
      </c>
      <c r="Q190" s="690" t="s">
        <v>547</v>
      </c>
      <c r="R190" s="895"/>
      <c r="S190" s="814"/>
      <c r="T190" s="772"/>
      <c r="U190" s="642"/>
      <c r="V190" s="642"/>
      <c r="W190" s="643"/>
      <c r="X190" s="790"/>
      <c r="Y190" s="942">
        <f t="shared" si="40"/>
        <v>3.8261375661375656E-2</v>
      </c>
      <c r="Z190" s="1169"/>
      <c r="AA190" s="843"/>
      <c r="AB190" s="943">
        <f t="shared" si="46"/>
        <v>3.8261375661375656E-2</v>
      </c>
    </row>
    <row r="191" spans="1:29" s="630" customFormat="1" ht="13.5" thickBot="1" x14ac:dyDescent="0.25">
      <c r="A191" s="685">
        <v>44363</v>
      </c>
      <c r="B191" s="686">
        <v>0.66666666666666663</v>
      </c>
      <c r="C191" s="687">
        <v>22</v>
      </c>
      <c r="D191" s="977">
        <f t="shared" si="47"/>
        <v>0.22569444444444445</v>
      </c>
      <c r="E191" s="825" t="e">
        <f>(MAX(T191:V191))/S191/1.44</f>
        <v>#DIV/0!</v>
      </c>
      <c r="F191" s="626" t="s">
        <v>95</v>
      </c>
      <c r="G191" s="868" t="s">
        <v>852</v>
      </c>
      <c r="H191" s="618">
        <v>235</v>
      </c>
      <c r="I191" s="626" t="s">
        <v>13</v>
      </c>
      <c r="J191" s="625">
        <v>160</v>
      </c>
      <c r="K191" s="666">
        <v>40</v>
      </c>
      <c r="L191" s="666">
        <v>52</v>
      </c>
      <c r="M191" s="795">
        <v>38</v>
      </c>
      <c r="N191" s="679" t="s">
        <v>240</v>
      </c>
      <c r="O191" s="776">
        <f t="shared" si="50"/>
        <v>43.333333333333336</v>
      </c>
      <c r="P191" s="689">
        <f t="shared" si="51"/>
        <v>0.17804583333333335</v>
      </c>
      <c r="Q191" s="671"/>
      <c r="R191" s="896"/>
      <c r="S191" s="679"/>
      <c r="T191" s="776"/>
      <c r="U191" s="666"/>
      <c r="V191" s="666"/>
      <c r="W191" s="670"/>
      <c r="X191" s="795"/>
      <c r="Y191" s="942">
        <f t="shared" si="40"/>
        <v>0.17804583333333335</v>
      </c>
      <c r="Z191" s="942"/>
      <c r="AA191" s="845"/>
      <c r="AB191" s="943">
        <f t="shared" si="46"/>
        <v>0.17804583333333335</v>
      </c>
    </row>
    <row r="192" spans="1:29" ht="13.5" thickBot="1" x14ac:dyDescent="0.25">
      <c r="A192" s="685">
        <v>44383</v>
      </c>
      <c r="B192" s="686">
        <v>0.80208333333333337</v>
      </c>
      <c r="C192" s="983">
        <v>29</v>
      </c>
      <c r="D192" s="977">
        <f t="shared" si="47"/>
        <v>0.12847222222222224</v>
      </c>
      <c r="E192" s="825">
        <f>(MAX(T192:V192))/S192/1.44</f>
        <v>0.13194444444444445</v>
      </c>
      <c r="F192" s="626"/>
      <c r="G192" s="868"/>
      <c r="H192" s="618">
        <v>236</v>
      </c>
      <c r="I192" s="626" t="s">
        <v>13</v>
      </c>
      <c r="J192" s="625">
        <v>400</v>
      </c>
      <c r="K192" s="688">
        <v>71</v>
      </c>
      <c r="L192" s="688">
        <v>74</v>
      </c>
      <c r="M192" s="799">
        <v>68</v>
      </c>
      <c r="N192" s="679" t="s">
        <v>39</v>
      </c>
      <c r="O192" s="776">
        <f t="shared" si="50"/>
        <v>71</v>
      </c>
      <c r="P192" s="689">
        <f t="shared" si="51"/>
        <v>0.11668849999999999</v>
      </c>
      <c r="Q192" s="689"/>
      <c r="R192" s="896" t="s">
        <v>15</v>
      </c>
      <c r="S192" s="626">
        <v>400</v>
      </c>
      <c r="T192" s="718">
        <v>46</v>
      </c>
      <c r="U192" s="688">
        <v>76</v>
      </c>
      <c r="V192" s="688">
        <v>47</v>
      </c>
      <c r="W192" s="670" t="s">
        <v>946</v>
      </c>
      <c r="X192" s="795">
        <f>(T192+U192+V192)/3</f>
        <v>56.333333333333336</v>
      </c>
      <c r="Y192" s="942">
        <f t="shared" si="40"/>
        <v>0.11668849999999999</v>
      </c>
      <c r="Z192" s="942">
        <f>1.73*0.38*X192/S192</f>
        <v>9.2583833333333324E-2</v>
      </c>
      <c r="AA192" s="845"/>
      <c r="AB192" s="943">
        <f t="shared" si="46"/>
        <v>0.20927233333333331</v>
      </c>
      <c r="AC192" s="629"/>
    </row>
    <row r="193" spans="1:29" s="630" customFormat="1" ht="13.5" thickBot="1" x14ac:dyDescent="0.25">
      <c r="A193" s="685">
        <v>44430</v>
      </c>
      <c r="B193" s="686">
        <v>0.61458333333333337</v>
      </c>
      <c r="C193" s="687">
        <v>18</v>
      </c>
      <c r="D193" s="977">
        <f t="shared" si="47"/>
        <v>0.26944444444444449</v>
      </c>
      <c r="E193" s="825"/>
      <c r="F193" s="626" t="s">
        <v>95</v>
      </c>
      <c r="G193" s="868" t="s">
        <v>852</v>
      </c>
      <c r="H193" s="618">
        <v>237</v>
      </c>
      <c r="I193" s="626" t="s">
        <v>13</v>
      </c>
      <c r="J193" s="625">
        <v>250</v>
      </c>
      <c r="K193" s="666">
        <v>97</v>
      </c>
      <c r="L193" s="666">
        <v>81</v>
      </c>
      <c r="M193" s="795">
        <v>63</v>
      </c>
      <c r="N193" s="679" t="s">
        <v>907</v>
      </c>
      <c r="O193" s="776">
        <f t="shared" si="50"/>
        <v>80.333333333333329</v>
      </c>
      <c r="P193" s="689">
        <f t="shared" si="51"/>
        <v>0.21124453333333332</v>
      </c>
      <c r="Q193" s="671"/>
      <c r="R193" s="896"/>
      <c r="S193" s="679"/>
      <c r="T193" s="776"/>
      <c r="U193" s="666"/>
      <c r="V193" s="666"/>
      <c r="W193" s="670"/>
      <c r="X193" s="795"/>
      <c r="Y193" s="942">
        <f t="shared" si="40"/>
        <v>0.21124453333333332</v>
      </c>
      <c r="Z193" s="942"/>
      <c r="AA193" s="845"/>
      <c r="AB193" s="943">
        <f t="shared" si="46"/>
        <v>0.21124453333333332</v>
      </c>
      <c r="AC193" s="639"/>
    </row>
    <row r="194" spans="1:29" ht="13.5" thickBot="1" x14ac:dyDescent="0.25">
      <c r="A194" s="685">
        <v>44434</v>
      </c>
      <c r="B194" s="686">
        <v>0.41666666666666669</v>
      </c>
      <c r="C194" s="687">
        <v>11</v>
      </c>
      <c r="D194" s="977">
        <f t="shared" si="47"/>
        <v>0.1736111111111111</v>
      </c>
      <c r="E194" s="825"/>
      <c r="F194" s="626" t="s">
        <v>95</v>
      </c>
      <c r="G194" s="868" t="s">
        <v>852</v>
      </c>
      <c r="H194" s="618">
        <v>239</v>
      </c>
      <c r="I194" s="1080" t="s">
        <v>13</v>
      </c>
      <c r="J194" s="625">
        <v>160</v>
      </c>
      <c r="K194" s="688">
        <v>40</v>
      </c>
      <c r="L194" s="688">
        <v>21</v>
      </c>
      <c r="M194" s="799">
        <v>16</v>
      </c>
      <c r="N194" s="679" t="s">
        <v>845</v>
      </c>
      <c r="O194" s="776">
        <f t="shared" si="50"/>
        <v>25.666666666666668</v>
      </c>
      <c r="P194" s="689">
        <f t="shared" si="51"/>
        <v>0.10545791666666667</v>
      </c>
      <c r="Q194" s="689"/>
      <c r="R194" s="896"/>
      <c r="S194" s="679"/>
      <c r="T194" s="718"/>
      <c r="U194" s="688"/>
      <c r="V194" s="688"/>
      <c r="W194" s="670"/>
      <c r="X194" s="795"/>
      <c r="Y194" s="942">
        <f t="shared" si="40"/>
        <v>0.10545791666666667</v>
      </c>
      <c r="Z194" s="942"/>
      <c r="AA194" s="845"/>
      <c r="AB194" s="943">
        <f t="shared" si="46"/>
        <v>0.10545791666666667</v>
      </c>
      <c r="AC194" s="629"/>
    </row>
    <row r="195" spans="1:29" s="630" customFormat="1" ht="13.5" thickBot="1" x14ac:dyDescent="0.25">
      <c r="A195" s="685">
        <v>44369</v>
      </c>
      <c r="B195" s="686">
        <v>0.39583333333333331</v>
      </c>
      <c r="C195" s="687">
        <v>25</v>
      </c>
      <c r="D195" s="977">
        <f t="shared" si="47"/>
        <v>0.21388888888888891</v>
      </c>
      <c r="E195" s="825"/>
      <c r="F195" s="626" t="s">
        <v>95</v>
      </c>
      <c r="G195" s="868" t="s">
        <v>852</v>
      </c>
      <c r="H195" s="618">
        <v>240</v>
      </c>
      <c r="I195" s="626" t="s">
        <v>13</v>
      </c>
      <c r="J195" s="625">
        <v>250</v>
      </c>
      <c r="K195" s="666">
        <v>77</v>
      </c>
      <c r="L195" s="666">
        <v>59</v>
      </c>
      <c r="M195" s="795">
        <v>53</v>
      </c>
      <c r="N195" s="679" t="s">
        <v>326</v>
      </c>
      <c r="O195" s="776">
        <f t="shared" si="50"/>
        <v>63</v>
      </c>
      <c r="P195" s="689">
        <f t="shared" si="51"/>
        <v>0.16566479999999997</v>
      </c>
      <c r="Q195" s="671"/>
      <c r="R195" s="896"/>
      <c r="S195" s="679"/>
      <c r="T195" s="776"/>
      <c r="U195" s="666"/>
      <c r="V195" s="666"/>
      <c r="W195" s="670"/>
      <c r="X195" s="795"/>
      <c r="Y195" s="942">
        <f t="shared" si="40"/>
        <v>0.16566479999999997</v>
      </c>
      <c r="Z195" s="942"/>
      <c r="AA195" s="845"/>
      <c r="AB195" s="943">
        <f t="shared" si="46"/>
        <v>0.16566479999999997</v>
      </c>
    </row>
    <row r="196" spans="1:29" ht="13.5" thickBot="1" x14ac:dyDescent="0.25">
      <c r="A196" s="685">
        <v>44434</v>
      </c>
      <c r="B196" s="686">
        <v>0.51041666666666663</v>
      </c>
      <c r="C196" s="687">
        <v>14</v>
      </c>
      <c r="D196" s="1040">
        <f t="shared" si="47"/>
        <v>0.44704861111111116</v>
      </c>
      <c r="E196" s="792"/>
      <c r="F196" s="626" t="s">
        <v>95</v>
      </c>
      <c r="G196" s="868" t="s">
        <v>852</v>
      </c>
      <c r="H196" s="618">
        <v>241</v>
      </c>
      <c r="I196" s="626" t="s">
        <v>13</v>
      </c>
      <c r="J196" s="625">
        <v>160</v>
      </c>
      <c r="K196" s="688">
        <v>103</v>
      </c>
      <c r="L196" s="688">
        <v>77</v>
      </c>
      <c r="M196" s="799">
        <v>44</v>
      </c>
      <c r="N196" s="679" t="s">
        <v>55</v>
      </c>
      <c r="O196" s="776">
        <f t="shared" si="50"/>
        <v>74.666666666666671</v>
      </c>
      <c r="P196" s="689">
        <f t="shared" si="51"/>
        <v>0.30678666666666665</v>
      </c>
      <c r="Q196" s="689"/>
      <c r="R196" s="896"/>
      <c r="S196" s="679"/>
      <c r="T196" s="718"/>
      <c r="U196" s="688"/>
      <c r="V196" s="688"/>
      <c r="W196" s="670"/>
      <c r="X196" s="795"/>
      <c r="Y196" s="942">
        <f t="shared" ref="Y196:Y259" si="52">1.73*0.38*O196/J196</f>
        <v>0.30678666666666665</v>
      </c>
      <c r="Z196" s="942"/>
      <c r="AA196" s="845"/>
      <c r="AB196" s="943">
        <f t="shared" si="46"/>
        <v>0.30678666666666665</v>
      </c>
      <c r="AC196" s="629"/>
    </row>
    <row r="197" spans="1:29" ht="13.5" thickBot="1" x14ac:dyDescent="0.25">
      <c r="A197" s="685">
        <v>44430</v>
      </c>
      <c r="B197" s="686">
        <v>0.59027777777777779</v>
      </c>
      <c r="C197" s="687">
        <v>16</v>
      </c>
      <c r="D197" s="1040">
        <f t="shared" si="47"/>
        <v>0.11111111111111112</v>
      </c>
      <c r="E197" s="792"/>
      <c r="F197" s="626" t="s">
        <v>95</v>
      </c>
      <c r="G197" s="868" t="s">
        <v>852</v>
      </c>
      <c r="H197" s="618">
        <v>242</v>
      </c>
      <c r="I197" s="626" t="s">
        <v>13</v>
      </c>
      <c r="J197" s="625">
        <v>100</v>
      </c>
      <c r="K197" s="688">
        <v>16</v>
      </c>
      <c r="L197" s="688">
        <v>7</v>
      </c>
      <c r="M197" s="799">
        <v>8</v>
      </c>
      <c r="N197" s="679" t="s">
        <v>39</v>
      </c>
      <c r="O197" s="776">
        <f t="shared" si="50"/>
        <v>10.333333333333334</v>
      </c>
      <c r="P197" s="689">
        <f t="shared" si="51"/>
        <v>6.793133333333333E-2</v>
      </c>
      <c r="Q197" s="689"/>
      <c r="R197" s="896"/>
      <c r="S197" s="679"/>
      <c r="T197" s="718"/>
      <c r="U197" s="688"/>
      <c r="V197" s="688"/>
      <c r="W197" s="670"/>
      <c r="X197" s="795"/>
      <c r="Y197" s="942">
        <f t="shared" si="52"/>
        <v>6.793133333333333E-2</v>
      </c>
      <c r="Z197" s="942"/>
      <c r="AA197" s="845"/>
      <c r="AB197" s="943">
        <f t="shared" si="46"/>
        <v>6.793133333333333E-2</v>
      </c>
      <c r="AC197" s="629"/>
    </row>
    <row r="198" spans="1:29" ht="13.5" thickBot="1" x14ac:dyDescent="0.25">
      <c r="A198" s="685">
        <v>44434</v>
      </c>
      <c r="B198" s="686">
        <v>0.49652777777777773</v>
      </c>
      <c r="C198" s="687">
        <v>14</v>
      </c>
      <c r="D198" s="1040">
        <f t="shared" si="47"/>
        <v>0.24305555555555555</v>
      </c>
      <c r="E198" s="792"/>
      <c r="F198" s="626" t="s">
        <v>95</v>
      </c>
      <c r="G198" s="868" t="s">
        <v>852</v>
      </c>
      <c r="H198" s="618">
        <v>243</v>
      </c>
      <c r="I198" s="626" t="s">
        <v>13</v>
      </c>
      <c r="J198" s="625">
        <v>160</v>
      </c>
      <c r="K198" s="688">
        <v>24</v>
      </c>
      <c r="L198" s="688">
        <v>56</v>
      </c>
      <c r="M198" s="799">
        <v>25</v>
      </c>
      <c r="N198" s="679" t="s">
        <v>31</v>
      </c>
      <c r="O198" s="776">
        <f t="shared" si="50"/>
        <v>35</v>
      </c>
      <c r="P198" s="689">
        <f t="shared" si="51"/>
        <v>0.14380625</v>
      </c>
      <c r="Q198" s="689"/>
      <c r="R198" s="896"/>
      <c r="S198" s="679"/>
      <c r="T198" s="718"/>
      <c r="U198" s="688"/>
      <c r="V198" s="688"/>
      <c r="W198" s="670"/>
      <c r="X198" s="795"/>
      <c r="Y198" s="942">
        <f t="shared" si="52"/>
        <v>0.14380625</v>
      </c>
      <c r="Z198" s="942"/>
      <c r="AA198" s="845"/>
      <c r="AB198" s="943">
        <f t="shared" si="46"/>
        <v>0.14380625</v>
      </c>
      <c r="AC198" s="629"/>
    </row>
    <row r="199" spans="1:29" s="637" customFormat="1" ht="13.5" thickBot="1" x14ac:dyDescent="0.25">
      <c r="A199" s="975"/>
      <c r="B199" s="976"/>
      <c r="C199" s="699"/>
      <c r="D199" s="972">
        <f t="shared" si="47"/>
        <v>0.44618055555555552</v>
      </c>
      <c r="E199" s="973">
        <f t="shared" ref="E199:E206" si="53">(MAX(T199:V199))/S199/1.44</f>
        <v>0.41145833333333337</v>
      </c>
      <c r="F199" s="760" t="s">
        <v>90</v>
      </c>
      <c r="G199" s="866" t="s">
        <v>852</v>
      </c>
      <c r="H199" s="882">
        <v>245</v>
      </c>
      <c r="I199" s="760" t="s">
        <v>13</v>
      </c>
      <c r="J199" s="736">
        <v>400</v>
      </c>
      <c r="K199" s="644">
        <v>257</v>
      </c>
      <c r="L199" s="644">
        <v>139</v>
      </c>
      <c r="M199" s="800">
        <v>154</v>
      </c>
      <c r="N199" s="819" t="s">
        <v>928</v>
      </c>
      <c r="O199" s="694">
        <f t="shared" si="50"/>
        <v>183.33333333333334</v>
      </c>
      <c r="P199" s="1013">
        <f t="shared" si="51"/>
        <v>0.30130833333333334</v>
      </c>
      <c r="Q199" s="651" t="s">
        <v>891</v>
      </c>
      <c r="R199" s="892" t="s">
        <v>15</v>
      </c>
      <c r="S199" s="760">
        <v>400</v>
      </c>
      <c r="T199" s="694">
        <v>229</v>
      </c>
      <c r="U199" s="644">
        <v>237</v>
      </c>
      <c r="V199" s="644">
        <v>234</v>
      </c>
      <c r="W199" s="646" t="s">
        <v>151</v>
      </c>
      <c r="X199" s="793">
        <f t="shared" ref="X199:X206" si="54">(T199+U199+V199)/3</f>
        <v>233.33333333333334</v>
      </c>
      <c r="Y199" s="942">
        <f t="shared" si="52"/>
        <v>0.30130833333333334</v>
      </c>
      <c r="Z199" s="1169">
        <f t="shared" ref="Z199:Z206" si="55">1.73*0.38*X199/S199</f>
        <v>0.38348333333333334</v>
      </c>
      <c r="AA199" s="839" t="s">
        <v>891</v>
      </c>
      <c r="AB199" s="943">
        <f t="shared" si="46"/>
        <v>0.68479166666666669</v>
      </c>
      <c r="AC199" s="648"/>
    </row>
    <row r="200" spans="1:29" s="637" customFormat="1" ht="13.5" thickBot="1" x14ac:dyDescent="0.25">
      <c r="A200" s="1081"/>
      <c r="B200" s="1011"/>
      <c r="C200" s="1082"/>
      <c r="D200" s="1034">
        <f t="shared" si="47"/>
        <v>0.13125000000000001</v>
      </c>
      <c r="E200" s="977">
        <f t="shared" si="53"/>
        <v>0.17847222222222223</v>
      </c>
      <c r="F200" s="624" t="s">
        <v>90</v>
      </c>
      <c r="G200" s="872" t="s">
        <v>852</v>
      </c>
      <c r="H200" s="757">
        <v>246</v>
      </c>
      <c r="I200" s="624" t="s">
        <v>13</v>
      </c>
      <c r="J200" s="743">
        <v>1000</v>
      </c>
      <c r="K200" s="691">
        <v>167</v>
      </c>
      <c r="L200" s="691">
        <v>165</v>
      </c>
      <c r="M200" s="801">
        <v>189</v>
      </c>
      <c r="N200" s="692" t="s">
        <v>156</v>
      </c>
      <c r="O200" s="780">
        <f t="shared" si="50"/>
        <v>173.66666666666666</v>
      </c>
      <c r="P200" s="1034">
        <f t="shared" si="51"/>
        <v>0.11416846666666666</v>
      </c>
      <c r="Q200" s="693" t="s">
        <v>888</v>
      </c>
      <c r="R200" s="900" t="s">
        <v>15</v>
      </c>
      <c r="S200" s="624">
        <v>1000</v>
      </c>
      <c r="T200" s="780">
        <v>257</v>
      </c>
      <c r="U200" s="691">
        <v>239</v>
      </c>
      <c r="V200" s="691">
        <v>216</v>
      </c>
      <c r="W200" s="692" t="s">
        <v>34</v>
      </c>
      <c r="X200" s="908">
        <f t="shared" si="54"/>
        <v>237.33333333333334</v>
      </c>
      <c r="Y200" s="942">
        <f t="shared" si="52"/>
        <v>0.11416846666666666</v>
      </c>
      <c r="Z200" s="1166">
        <f t="shared" si="55"/>
        <v>0.15602293333333334</v>
      </c>
      <c r="AA200" s="840" t="s">
        <v>891</v>
      </c>
      <c r="AB200" s="943">
        <f t="shared" si="46"/>
        <v>0.27019139999999997</v>
      </c>
      <c r="AC200" s="648"/>
    </row>
    <row r="201" spans="1:29" s="630" customFormat="1" ht="13.5" thickBot="1" x14ac:dyDescent="0.25">
      <c r="A201" s="1065">
        <v>44389</v>
      </c>
      <c r="B201" s="1083">
        <v>0.82986111111111116</v>
      </c>
      <c r="C201" s="1084">
        <v>30</v>
      </c>
      <c r="D201" s="1034">
        <f t="shared" si="47"/>
        <v>0.23871527777777779</v>
      </c>
      <c r="E201" s="977">
        <f t="shared" si="53"/>
        <v>0.24739583333333334</v>
      </c>
      <c r="F201" s="626" t="s">
        <v>90</v>
      </c>
      <c r="G201" s="873" t="s">
        <v>852</v>
      </c>
      <c r="H201" s="755">
        <v>247</v>
      </c>
      <c r="I201" s="626" t="s">
        <v>13</v>
      </c>
      <c r="J201" s="744">
        <v>160</v>
      </c>
      <c r="K201" s="710">
        <v>36</v>
      </c>
      <c r="L201" s="710">
        <v>55</v>
      </c>
      <c r="M201" s="807">
        <v>24</v>
      </c>
      <c r="N201" s="679" t="s">
        <v>31</v>
      </c>
      <c r="O201" s="786">
        <f t="shared" si="50"/>
        <v>38.333333333333336</v>
      </c>
      <c r="P201" s="714">
        <f t="shared" si="51"/>
        <v>0.15750208333333332</v>
      </c>
      <c r="Q201" s="708" t="s">
        <v>546</v>
      </c>
      <c r="R201" s="770" t="s">
        <v>15</v>
      </c>
      <c r="S201" s="626">
        <v>160</v>
      </c>
      <c r="T201" s="786">
        <v>57</v>
      </c>
      <c r="U201" s="710">
        <v>50</v>
      </c>
      <c r="V201" s="710">
        <v>35</v>
      </c>
      <c r="W201" s="679" t="s">
        <v>30</v>
      </c>
      <c r="X201" s="1035">
        <f t="shared" si="54"/>
        <v>47.333333333333336</v>
      </c>
      <c r="Y201" s="942">
        <f t="shared" si="52"/>
        <v>0.15750208333333332</v>
      </c>
      <c r="Z201" s="1578">
        <f t="shared" si="55"/>
        <v>0.19448083333333335</v>
      </c>
      <c r="AA201" s="1085" t="s">
        <v>888</v>
      </c>
      <c r="AB201" s="943">
        <f t="shared" si="46"/>
        <v>0.3519829166666667</v>
      </c>
    </row>
    <row r="202" spans="1:29" s="637" customFormat="1" ht="13.5" thickBot="1" x14ac:dyDescent="0.25">
      <c r="A202" s="1086"/>
      <c r="B202" s="1087"/>
      <c r="C202" s="1088"/>
      <c r="D202" s="1034">
        <f t="shared" si="47"/>
        <v>4.4091710758377423E-3</v>
      </c>
      <c r="E202" s="977">
        <f t="shared" si="53"/>
        <v>6.1111111111111109E-2</v>
      </c>
      <c r="F202" s="624" t="s">
        <v>90</v>
      </c>
      <c r="G202" s="872" t="s">
        <v>852</v>
      </c>
      <c r="H202" s="757">
        <v>250</v>
      </c>
      <c r="I202" s="624" t="s">
        <v>33</v>
      </c>
      <c r="J202" s="743">
        <v>630</v>
      </c>
      <c r="K202" s="691">
        <v>3</v>
      </c>
      <c r="L202" s="691">
        <v>4</v>
      </c>
      <c r="M202" s="801">
        <v>3</v>
      </c>
      <c r="N202" s="692" t="s">
        <v>75</v>
      </c>
      <c r="O202" s="780">
        <f t="shared" si="50"/>
        <v>3.3333333333333335</v>
      </c>
      <c r="P202" s="1034">
        <f t="shared" si="51"/>
        <v>3.4783068783068786E-3</v>
      </c>
      <c r="Q202" s="693" t="s">
        <v>888</v>
      </c>
      <c r="R202" s="900" t="s">
        <v>15</v>
      </c>
      <c r="S202" s="624">
        <v>250</v>
      </c>
      <c r="T202" s="780">
        <v>22</v>
      </c>
      <c r="U202" s="691">
        <v>14</v>
      </c>
      <c r="V202" s="691">
        <v>20</v>
      </c>
      <c r="W202" s="692" t="s">
        <v>296</v>
      </c>
      <c r="X202" s="695">
        <f t="shared" si="54"/>
        <v>18.666666666666668</v>
      </c>
      <c r="Y202" s="942">
        <f t="shared" si="52"/>
        <v>3.4783068783068786E-3</v>
      </c>
      <c r="Z202" s="1199">
        <f t="shared" si="55"/>
        <v>4.9085866666666665E-2</v>
      </c>
      <c r="AA202" s="696" t="s">
        <v>888</v>
      </c>
      <c r="AB202" s="943">
        <f t="shared" si="46"/>
        <v>5.2564173544973544E-2</v>
      </c>
      <c r="AC202" s="648"/>
    </row>
    <row r="203" spans="1:29" s="637" customFormat="1" ht="13.5" thickBot="1" x14ac:dyDescent="0.25">
      <c r="A203" s="652"/>
      <c r="B203" s="653"/>
      <c r="C203" s="1089"/>
      <c r="D203" s="1034">
        <f t="shared" si="47"/>
        <v>0.37760416666666663</v>
      </c>
      <c r="E203" s="977">
        <f t="shared" si="53"/>
        <v>0.23333333333333336</v>
      </c>
      <c r="F203" s="624" t="s">
        <v>90</v>
      </c>
      <c r="G203" s="872" t="s">
        <v>852</v>
      </c>
      <c r="H203" s="757">
        <v>251</v>
      </c>
      <c r="I203" s="624" t="s">
        <v>13</v>
      </c>
      <c r="J203" s="743">
        <v>160</v>
      </c>
      <c r="K203" s="691">
        <v>87</v>
      </c>
      <c r="L203" s="691">
        <v>76</v>
      </c>
      <c r="M203" s="801">
        <v>79</v>
      </c>
      <c r="N203" s="692" t="s">
        <v>50</v>
      </c>
      <c r="O203" s="780">
        <f t="shared" si="50"/>
        <v>80.666666666666671</v>
      </c>
      <c r="P203" s="1034">
        <f t="shared" si="51"/>
        <v>0.33143916666666667</v>
      </c>
      <c r="Q203" s="693" t="s">
        <v>888</v>
      </c>
      <c r="R203" s="900" t="s">
        <v>15</v>
      </c>
      <c r="S203" s="624">
        <v>250</v>
      </c>
      <c r="T203" s="780">
        <v>41</v>
      </c>
      <c r="U203" s="691">
        <v>35</v>
      </c>
      <c r="V203" s="691">
        <v>84</v>
      </c>
      <c r="W203" s="692" t="s">
        <v>43</v>
      </c>
      <c r="X203" s="909">
        <f t="shared" si="54"/>
        <v>53.333333333333336</v>
      </c>
      <c r="Y203" s="942">
        <f t="shared" si="52"/>
        <v>0.33143916666666667</v>
      </c>
      <c r="Z203" s="1214">
        <f t="shared" si="55"/>
        <v>0.14024533333333336</v>
      </c>
      <c r="AA203" s="850" t="s">
        <v>888</v>
      </c>
      <c r="AB203" s="943">
        <f t="shared" si="46"/>
        <v>0.47168450000000006</v>
      </c>
      <c r="AC203" s="648"/>
    </row>
    <row r="204" spans="1:29" s="637" customFormat="1" ht="13.5" thickBot="1" x14ac:dyDescent="0.25">
      <c r="A204" s="975"/>
      <c r="B204" s="976"/>
      <c r="C204" s="1090"/>
      <c r="D204" s="977">
        <f t="shared" si="47"/>
        <v>0.13447971781305115</v>
      </c>
      <c r="E204" s="825">
        <f t="shared" si="53"/>
        <v>1.7636684303350969E-2</v>
      </c>
      <c r="F204" s="624" t="s">
        <v>95</v>
      </c>
      <c r="G204" s="864" t="s">
        <v>852</v>
      </c>
      <c r="H204" s="616">
        <v>252</v>
      </c>
      <c r="I204" s="624" t="s">
        <v>146</v>
      </c>
      <c r="J204" s="659">
        <v>630</v>
      </c>
      <c r="K204" s="644">
        <v>103</v>
      </c>
      <c r="L204" s="644">
        <v>122</v>
      </c>
      <c r="M204" s="800">
        <v>106</v>
      </c>
      <c r="N204" s="819" t="s">
        <v>265</v>
      </c>
      <c r="O204" s="703">
        <f t="shared" si="50"/>
        <v>110.33333333333333</v>
      </c>
      <c r="P204" s="656">
        <f t="shared" si="51"/>
        <v>0.11513195767195766</v>
      </c>
      <c r="Q204" s="647" t="s">
        <v>891</v>
      </c>
      <c r="R204" s="890" t="s">
        <v>15</v>
      </c>
      <c r="S204" s="692">
        <v>630</v>
      </c>
      <c r="T204" s="782">
        <v>16</v>
      </c>
      <c r="U204" s="644">
        <v>13</v>
      </c>
      <c r="V204" s="644">
        <v>11</v>
      </c>
      <c r="W204" s="646" t="s">
        <v>158</v>
      </c>
      <c r="X204" s="793">
        <f t="shared" si="54"/>
        <v>13.333333333333334</v>
      </c>
      <c r="Y204" s="942">
        <f t="shared" si="52"/>
        <v>0.11513195767195766</v>
      </c>
      <c r="Z204" s="1169">
        <f t="shared" si="55"/>
        <v>1.3913227513227515E-2</v>
      </c>
      <c r="AA204" s="839"/>
      <c r="AB204" s="943">
        <f t="shared" si="46"/>
        <v>0.12904518518518518</v>
      </c>
    </row>
    <row r="205" spans="1:29" s="630" customFormat="1" ht="13.5" thickBot="1" x14ac:dyDescent="0.25">
      <c r="A205" s="685">
        <v>44389</v>
      </c>
      <c r="B205" s="686">
        <v>0.85763888888888884</v>
      </c>
      <c r="C205" s="983">
        <v>28</v>
      </c>
      <c r="D205" s="977">
        <f t="shared" si="47"/>
        <v>8.8541666666666671E-2</v>
      </c>
      <c r="E205" s="825">
        <f t="shared" si="53"/>
        <v>0.19444444444444448</v>
      </c>
      <c r="F205" s="626" t="s">
        <v>90</v>
      </c>
      <c r="G205" s="868" t="s">
        <v>852</v>
      </c>
      <c r="H205" s="618">
        <v>253</v>
      </c>
      <c r="I205" s="626" t="s">
        <v>13</v>
      </c>
      <c r="J205" s="625">
        <v>400</v>
      </c>
      <c r="K205" s="666">
        <v>46</v>
      </c>
      <c r="L205" s="666">
        <v>43</v>
      </c>
      <c r="M205" s="795">
        <v>51</v>
      </c>
      <c r="N205" s="679" t="s">
        <v>82</v>
      </c>
      <c r="O205" s="776">
        <f t="shared" si="50"/>
        <v>46.666666666666664</v>
      </c>
      <c r="P205" s="689">
        <f t="shared" si="51"/>
        <v>7.6696666666666663E-2</v>
      </c>
      <c r="Q205" s="671" t="s">
        <v>892</v>
      </c>
      <c r="R205" s="896" t="s">
        <v>15</v>
      </c>
      <c r="S205" s="679">
        <v>400</v>
      </c>
      <c r="T205" s="776">
        <v>105</v>
      </c>
      <c r="U205" s="666">
        <v>112</v>
      </c>
      <c r="V205" s="666">
        <v>90</v>
      </c>
      <c r="W205" s="670" t="s">
        <v>39</v>
      </c>
      <c r="X205" s="795">
        <f t="shared" si="54"/>
        <v>102.33333333333333</v>
      </c>
      <c r="Y205" s="942">
        <f t="shared" si="52"/>
        <v>7.6696666666666663E-2</v>
      </c>
      <c r="Z205" s="942">
        <f t="shared" si="55"/>
        <v>0.16818483333333334</v>
      </c>
      <c r="AA205" s="845" t="s">
        <v>892</v>
      </c>
      <c r="AB205" s="943">
        <f t="shared" si="46"/>
        <v>0.2448815</v>
      </c>
    </row>
    <row r="206" spans="1:29" s="630" customFormat="1" ht="13.5" thickBot="1" x14ac:dyDescent="0.25">
      <c r="A206" s="685">
        <v>44389</v>
      </c>
      <c r="B206" s="686">
        <v>0.8666666666666667</v>
      </c>
      <c r="C206" s="983">
        <v>28</v>
      </c>
      <c r="D206" s="977">
        <f t="shared" si="47"/>
        <v>0.2932098765432099</v>
      </c>
      <c r="E206" s="825">
        <f t="shared" si="53"/>
        <v>0.21715167548500883</v>
      </c>
      <c r="F206" s="626" t="s">
        <v>90</v>
      </c>
      <c r="G206" s="868" t="s">
        <v>852</v>
      </c>
      <c r="H206" s="618">
        <v>254</v>
      </c>
      <c r="I206" s="626" t="s">
        <v>13</v>
      </c>
      <c r="J206" s="625">
        <v>630</v>
      </c>
      <c r="K206" s="666">
        <v>237</v>
      </c>
      <c r="L206" s="666">
        <v>266</v>
      </c>
      <c r="M206" s="795">
        <v>197</v>
      </c>
      <c r="N206" s="679" t="s">
        <v>256</v>
      </c>
      <c r="O206" s="776">
        <f t="shared" si="50"/>
        <v>233.33333333333334</v>
      </c>
      <c r="P206" s="689">
        <f t="shared" si="51"/>
        <v>0.24348148148148149</v>
      </c>
      <c r="Q206" s="672" t="s">
        <v>888</v>
      </c>
      <c r="R206" s="896" t="s">
        <v>15</v>
      </c>
      <c r="S206" s="626">
        <v>630</v>
      </c>
      <c r="T206" s="776">
        <v>169</v>
      </c>
      <c r="U206" s="666">
        <v>197</v>
      </c>
      <c r="V206" s="666">
        <v>189</v>
      </c>
      <c r="W206" s="670" t="s">
        <v>945</v>
      </c>
      <c r="X206" s="795">
        <f t="shared" si="54"/>
        <v>185</v>
      </c>
      <c r="Y206" s="942">
        <f t="shared" si="52"/>
        <v>0.24348148148148149</v>
      </c>
      <c r="Z206" s="942">
        <f t="shared" si="55"/>
        <v>0.19304603174603174</v>
      </c>
      <c r="AA206" s="846" t="s">
        <v>888</v>
      </c>
      <c r="AB206" s="943">
        <f t="shared" si="46"/>
        <v>0.43652751322751326</v>
      </c>
    </row>
    <row r="207" spans="1:29" s="630" customFormat="1" ht="13.5" thickBot="1" x14ac:dyDescent="0.25">
      <c r="A207" s="944">
        <v>44363</v>
      </c>
      <c r="B207" s="945">
        <v>0.43402777777777773</v>
      </c>
      <c r="C207" s="994">
        <v>21</v>
      </c>
      <c r="D207" s="968">
        <f t="shared" si="47"/>
        <v>0.37500000000000006</v>
      </c>
      <c r="E207" s="969"/>
      <c r="F207" s="765" t="s">
        <v>95</v>
      </c>
      <c r="G207" s="871" t="s">
        <v>852</v>
      </c>
      <c r="H207" s="878">
        <v>258</v>
      </c>
      <c r="I207" s="765" t="s">
        <v>13</v>
      </c>
      <c r="J207" s="741">
        <v>250</v>
      </c>
      <c r="K207" s="681">
        <v>133</v>
      </c>
      <c r="L207" s="681">
        <v>112</v>
      </c>
      <c r="M207" s="798">
        <v>135</v>
      </c>
      <c r="N207" s="818" t="s">
        <v>149</v>
      </c>
      <c r="O207" s="779">
        <f t="shared" si="50"/>
        <v>126.66666666666667</v>
      </c>
      <c r="P207" s="689">
        <f t="shared" si="51"/>
        <v>0.33308266666666669</v>
      </c>
      <c r="Q207" s="970"/>
      <c r="R207" s="898"/>
      <c r="S207" s="818"/>
      <c r="T207" s="779"/>
      <c r="U207" s="681"/>
      <c r="V207" s="681"/>
      <c r="W207" s="682"/>
      <c r="X207" s="798"/>
      <c r="Y207" s="942">
        <f t="shared" si="52"/>
        <v>0.33308266666666669</v>
      </c>
      <c r="Z207" s="942"/>
      <c r="AA207" s="971"/>
      <c r="AB207" s="943">
        <f t="shared" si="46"/>
        <v>0.33308266666666669</v>
      </c>
    </row>
    <row r="208" spans="1:29" s="637" customFormat="1" ht="13.5" thickBot="1" x14ac:dyDescent="0.25">
      <c r="A208" s="1010"/>
      <c r="B208" s="1011"/>
      <c r="C208" s="1012"/>
      <c r="D208" s="968">
        <f t="shared" si="47"/>
        <v>1.0861111111111112</v>
      </c>
      <c r="E208" s="969">
        <f>(MAX(T208:V208))/S208/1.44</f>
        <v>0.71388888888888891</v>
      </c>
      <c r="F208" s="761" t="s">
        <v>231</v>
      </c>
      <c r="G208" s="867" t="s">
        <v>852</v>
      </c>
      <c r="H208" s="883">
        <v>259</v>
      </c>
      <c r="I208" s="761" t="s">
        <v>13</v>
      </c>
      <c r="J208" s="737">
        <v>250</v>
      </c>
      <c r="K208" s="642">
        <v>391</v>
      </c>
      <c r="L208" s="642">
        <v>359</v>
      </c>
      <c r="M208" s="790">
        <v>371</v>
      </c>
      <c r="N208" s="814" t="s">
        <v>167</v>
      </c>
      <c r="O208" s="772">
        <f t="shared" si="50"/>
        <v>373.66666666666669</v>
      </c>
      <c r="P208" s="656">
        <f t="shared" si="51"/>
        <v>0.9825938666666667</v>
      </c>
      <c r="Q208" s="657" t="s">
        <v>888</v>
      </c>
      <c r="R208" s="895" t="s">
        <v>15</v>
      </c>
      <c r="S208" s="761">
        <v>250</v>
      </c>
      <c r="T208" s="772">
        <v>217</v>
      </c>
      <c r="U208" s="642">
        <v>257</v>
      </c>
      <c r="V208" s="642">
        <v>196</v>
      </c>
      <c r="W208" s="643" t="s">
        <v>50</v>
      </c>
      <c r="X208" s="790">
        <f>(T208+U208+V208)/3</f>
        <v>223.33333333333334</v>
      </c>
      <c r="Y208" s="942">
        <f t="shared" si="52"/>
        <v>0.9825938666666667</v>
      </c>
      <c r="Z208" s="1169">
        <f>1.73*0.38*X208/S208</f>
        <v>0.58727733333333332</v>
      </c>
      <c r="AA208" s="842" t="s">
        <v>888</v>
      </c>
      <c r="AB208" s="943">
        <f t="shared" si="46"/>
        <v>1.5698712000000001</v>
      </c>
      <c r="AC208" s="648"/>
    </row>
    <row r="209" spans="1:29" s="637" customFormat="1" ht="13.5" thickBot="1" x14ac:dyDescent="0.25">
      <c r="A209" s="1010"/>
      <c r="B209" s="1011"/>
      <c r="C209" s="1012"/>
      <c r="D209" s="968">
        <f t="shared" si="47"/>
        <v>8.1597222222222224E-2</v>
      </c>
      <c r="E209" s="969"/>
      <c r="F209" s="761" t="s">
        <v>90</v>
      </c>
      <c r="G209" s="867" t="s">
        <v>852</v>
      </c>
      <c r="H209" s="883">
        <v>260</v>
      </c>
      <c r="I209" s="761" t="s">
        <v>13</v>
      </c>
      <c r="J209" s="737">
        <v>400</v>
      </c>
      <c r="K209" s="642">
        <v>34</v>
      </c>
      <c r="L209" s="642">
        <v>47</v>
      </c>
      <c r="M209" s="790">
        <v>39</v>
      </c>
      <c r="N209" s="814" t="s">
        <v>52</v>
      </c>
      <c r="O209" s="772">
        <f t="shared" si="50"/>
        <v>40</v>
      </c>
      <c r="P209" s="656">
        <f t="shared" si="51"/>
        <v>6.5739999999999993E-2</v>
      </c>
      <c r="Q209" s="657" t="s">
        <v>896</v>
      </c>
      <c r="R209" s="901"/>
      <c r="S209" s="761"/>
      <c r="T209" s="772"/>
      <c r="U209" s="642"/>
      <c r="V209" s="642"/>
      <c r="W209" s="643"/>
      <c r="X209" s="790"/>
      <c r="Y209" s="942">
        <f t="shared" si="52"/>
        <v>6.5739999999999993E-2</v>
      </c>
      <c r="Z209" s="1169"/>
      <c r="AA209" s="843"/>
      <c r="AB209" s="943">
        <f t="shared" si="46"/>
        <v>6.5739999999999993E-2</v>
      </c>
    </row>
    <row r="210" spans="1:29" ht="13.5" thickBot="1" x14ac:dyDescent="0.25">
      <c r="A210" s="685">
        <v>44384</v>
      </c>
      <c r="B210" s="686">
        <v>0.625</v>
      </c>
      <c r="C210" s="983">
        <v>30</v>
      </c>
      <c r="D210" s="977">
        <f t="shared" si="47"/>
        <v>2.7557319223985889E-2</v>
      </c>
      <c r="E210" s="825">
        <f>(MAX(T210:V210))/S210/1.44</f>
        <v>6.6137566137566134E-2</v>
      </c>
      <c r="F210" s="626" t="s">
        <v>90</v>
      </c>
      <c r="G210" s="868" t="s">
        <v>852</v>
      </c>
      <c r="H210" s="618">
        <v>261</v>
      </c>
      <c r="I210" s="626" t="s">
        <v>13</v>
      </c>
      <c r="J210" s="625">
        <v>630</v>
      </c>
      <c r="K210" s="666">
        <v>12</v>
      </c>
      <c r="L210" s="666">
        <v>10</v>
      </c>
      <c r="M210" s="795">
        <v>25</v>
      </c>
      <c r="N210" s="679" t="s">
        <v>333</v>
      </c>
      <c r="O210" s="776">
        <f t="shared" si="50"/>
        <v>15.666666666666666</v>
      </c>
      <c r="P210" s="689">
        <f t="shared" si="51"/>
        <v>1.6348042328042326E-2</v>
      </c>
      <c r="Q210" s="671"/>
      <c r="R210" s="905" t="s">
        <v>15</v>
      </c>
      <c r="S210" s="626">
        <v>630</v>
      </c>
      <c r="T210" s="776">
        <v>40</v>
      </c>
      <c r="U210" s="666">
        <v>60</v>
      </c>
      <c r="V210" s="666">
        <v>30</v>
      </c>
      <c r="W210" s="670" t="s">
        <v>30</v>
      </c>
      <c r="X210" s="795">
        <f>(T210+U210+V210)/3</f>
        <v>43.333333333333336</v>
      </c>
      <c r="Y210" s="942">
        <f t="shared" si="52"/>
        <v>1.6348042328042326E-2</v>
      </c>
      <c r="Z210" s="942">
        <f>1.73*0.38*X210/S210</f>
        <v>4.5217989417989421E-2</v>
      </c>
      <c r="AA210" s="845"/>
      <c r="AB210" s="943">
        <f t="shared" si="46"/>
        <v>6.1566031746031744E-2</v>
      </c>
      <c r="AC210" s="629"/>
    </row>
    <row r="211" spans="1:29" ht="13.5" thickBot="1" x14ac:dyDescent="0.25">
      <c r="A211" s="685">
        <v>44399</v>
      </c>
      <c r="B211" s="686">
        <v>0.82638888888888884</v>
      </c>
      <c r="C211" s="687">
        <v>23</v>
      </c>
      <c r="D211" s="977">
        <f t="shared" si="47"/>
        <v>0.14444444444444443</v>
      </c>
      <c r="E211" s="825"/>
      <c r="F211" s="626" t="s">
        <v>90</v>
      </c>
      <c r="G211" s="868" t="s">
        <v>852</v>
      </c>
      <c r="H211" s="618">
        <v>267</v>
      </c>
      <c r="I211" s="626" t="s">
        <v>13</v>
      </c>
      <c r="J211" s="625">
        <v>250</v>
      </c>
      <c r="K211" s="666">
        <v>49</v>
      </c>
      <c r="L211" s="666">
        <v>52</v>
      </c>
      <c r="M211" s="795">
        <v>40</v>
      </c>
      <c r="N211" s="679" t="s">
        <v>288</v>
      </c>
      <c r="O211" s="776">
        <f t="shared" si="50"/>
        <v>47</v>
      </c>
      <c r="P211" s="689">
        <f t="shared" si="51"/>
        <v>0.1235912</v>
      </c>
      <c r="Q211" s="671"/>
      <c r="R211" s="896"/>
      <c r="S211" s="626"/>
      <c r="T211" s="776"/>
      <c r="U211" s="666"/>
      <c r="V211" s="666"/>
      <c r="W211" s="670"/>
      <c r="X211" s="795"/>
      <c r="Y211" s="942">
        <f t="shared" si="52"/>
        <v>0.1235912</v>
      </c>
      <c r="Z211" s="942"/>
      <c r="AA211" s="845"/>
      <c r="AB211" s="943">
        <f t="shared" si="46"/>
        <v>0.1235912</v>
      </c>
      <c r="AC211" s="629"/>
    </row>
    <row r="212" spans="1:29" ht="13.5" thickBot="1" x14ac:dyDescent="0.25">
      <c r="A212" s="1091">
        <v>44403</v>
      </c>
      <c r="B212" s="686">
        <v>0.6875</v>
      </c>
      <c r="C212" s="1071">
        <v>25</v>
      </c>
      <c r="D212" s="1040">
        <f t="shared" si="47"/>
        <v>0</v>
      </c>
      <c r="E212" s="825">
        <f>(MAX(T212:V212))/S212/1.44</f>
        <v>4.1887125220458558E-2</v>
      </c>
      <c r="F212" s="626"/>
      <c r="G212" s="868" t="s">
        <v>852</v>
      </c>
      <c r="H212" s="618">
        <v>270</v>
      </c>
      <c r="I212" s="766" t="s">
        <v>737</v>
      </c>
      <c r="J212" s="625">
        <v>630</v>
      </c>
      <c r="K212" s="666"/>
      <c r="L212" s="666"/>
      <c r="M212" s="795"/>
      <c r="N212" s="679"/>
      <c r="O212" s="776">
        <f t="shared" si="50"/>
        <v>0</v>
      </c>
      <c r="P212" s="689">
        <f t="shared" si="51"/>
        <v>0</v>
      </c>
      <c r="Q212" s="671"/>
      <c r="R212" s="896" t="s">
        <v>15</v>
      </c>
      <c r="S212" s="626">
        <v>630</v>
      </c>
      <c r="T212" s="776">
        <v>37</v>
      </c>
      <c r="U212" s="666">
        <v>38</v>
      </c>
      <c r="V212" s="666">
        <v>35</v>
      </c>
      <c r="W212" s="670" t="s">
        <v>599</v>
      </c>
      <c r="X212" s="795">
        <f>(T212+U212+V212)/3</f>
        <v>36.666666666666664</v>
      </c>
      <c r="Y212" s="942">
        <f t="shared" si="52"/>
        <v>0</v>
      </c>
      <c r="Z212" s="942">
        <f>1.73*0.38*X212/S212</f>
        <v>3.8261375661375656E-2</v>
      </c>
      <c r="AA212" s="845"/>
      <c r="AB212" s="943">
        <f t="shared" si="46"/>
        <v>3.8261375661375656E-2</v>
      </c>
      <c r="AC212" s="629"/>
    </row>
    <row r="213" spans="1:29" ht="13.5" thickBot="1" x14ac:dyDescent="0.25">
      <c r="A213" s="685">
        <v>44403</v>
      </c>
      <c r="B213" s="686">
        <v>0.71527777777777779</v>
      </c>
      <c r="C213" s="687">
        <v>25</v>
      </c>
      <c r="D213" s="1040">
        <f t="shared" si="47"/>
        <v>3.3068783068783067E-2</v>
      </c>
      <c r="E213" s="825"/>
      <c r="F213" s="626" t="s">
        <v>90</v>
      </c>
      <c r="G213" s="868" t="s">
        <v>852</v>
      </c>
      <c r="H213" s="618">
        <v>2701</v>
      </c>
      <c r="I213" s="626" t="s">
        <v>13</v>
      </c>
      <c r="J213" s="625">
        <v>630</v>
      </c>
      <c r="K213" s="688">
        <v>19</v>
      </c>
      <c r="L213" s="688">
        <v>22</v>
      </c>
      <c r="M213" s="799">
        <v>30</v>
      </c>
      <c r="N213" s="679" t="s">
        <v>31</v>
      </c>
      <c r="O213" s="776">
        <f t="shared" si="50"/>
        <v>23.666666666666668</v>
      </c>
      <c r="P213" s="689">
        <f t="shared" si="51"/>
        <v>2.4695978835978839E-2</v>
      </c>
      <c r="Q213" s="671"/>
      <c r="R213" s="896"/>
      <c r="S213" s="626"/>
      <c r="T213" s="718"/>
      <c r="U213" s="688"/>
      <c r="V213" s="688"/>
      <c r="W213" s="670"/>
      <c r="X213" s="795"/>
      <c r="Y213" s="942">
        <f t="shared" si="52"/>
        <v>2.4695978835978839E-2</v>
      </c>
      <c r="Z213" s="942"/>
      <c r="AA213" s="845"/>
      <c r="AB213" s="943">
        <f t="shared" si="46"/>
        <v>2.4695978835978839E-2</v>
      </c>
      <c r="AC213" s="629"/>
    </row>
    <row r="214" spans="1:29" ht="13.5" thickBot="1" x14ac:dyDescent="0.25">
      <c r="A214" s="685">
        <v>44403</v>
      </c>
      <c r="B214" s="686">
        <v>0.72916666666666663</v>
      </c>
      <c r="C214" s="687">
        <v>25</v>
      </c>
      <c r="D214" s="1040">
        <f t="shared" si="47"/>
        <v>5.6216931216931221E-2</v>
      </c>
      <c r="E214" s="825"/>
      <c r="F214" s="626" t="s">
        <v>90</v>
      </c>
      <c r="G214" s="868" t="s">
        <v>852</v>
      </c>
      <c r="H214" s="618">
        <v>2702</v>
      </c>
      <c r="I214" s="626" t="s">
        <v>13</v>
      </c>
      <c r="J214" s="625">
        <v>630</v>
      </c>
      <c r="K214" s="688">
        <v>27</v>
      </c>
      <c r="L214" s="688">
        <v>35</v>
      </c>
      <c r="M214" s="799">
        <v>51</v>
      </c>
      <c r="N214" s="679" t="s">
        <v>31</v>
      </c>
      <c r="O214" s="776">
        <f t="shared" si="50"/>
        <v>37.666666666666664</v>
      </c>
      <c r="P214" s="689">
        <f t="shared" si="51"/>
        <v>3.9304867724867722E-2</v>
      </c>
      <c r="Q214" s="671"/>
      <c r="R214" s="896"/>
      <c r="S214" s="626"/>
      <c r="T214" s="718"/>
      <c r="U214" s="688"/>
      <c r="V214" s="688"/>
      <c r="W214" s="670"/>
      <c r="X214" s="795"/>
      <c r="Y214" s="942">
        <f t="shared" si="52"/>
        <v>3.9304867724867722E-2</v>
      </c>
      <c r="Z214" s="942"/>
      <c r="AA214" s="845"/>
      <c r="AB214" s="943">
        <f t="shared" si="46"/>
        <v>3.9304867724867722E-2</v>
      </c>
      <c r="AC214" s="629"/>
    </row>
    <row r="215" spans="1:29" ht="13.5" thickBot="1" x14ac:dyDescent="0.25">
      <c r="A215" s="685">
        <v>44403</v>
      </c>
      <c r="B215" s="686">
        <v>0.75694444444444453</v>
      </c>
      <c r="C215" s="687">
        <v>25</v>
      </c>
      <c r="D215" s="1040">
        <f t="shared" si="47"/>
        <v>4.4091710758377423E-2</v>
      </c>
      <c r="E215" s="825"/>
      <c r="F215" s="626" t="s">
        <v>90</v>
      </c>
      <c r="G215" s="868" t="s">
        <v>852</v>
      </c>
      <c r="H215" s="618">
        <v>2703</v>
      </c>
      <c r="I215" s="626" t="s">
        <v>13</v>
      </c>
      <c r="J215" s="625">
        <v>630</v>
      </c>
      <c r="K215" s="688">
        <v>40</v>
      </c>
      <c r="L215" s="688">
        <v>23</v>
      </c>
      <c r="M215" s="799">
        <v>21</v>
      </c>
      <c r="N215" s="679" t="s">
        <v>865</v>
      </c>
      <c r="O215" s="776">
        <f t="shared" si="50"/>
        <v>28</v>
      </c>
      <c r="P215" s="689">
        <f t="shared" si="51"/>
        <v>2.9217777777777777E-2</v>
      </c>
      <c r="Q215" s="671"/>
      <c r="R215" s="896"/>
      <c r="S215" s="626"/>
      <c r="T215" s="718"/>
      <c r="U215" s="688"/>
      <c r="V215" s="688"/>
      <c r="W215" s="670"/>
      <c r="X215" s="795"/>
      <c r="Y215" s="942">
        <f t="shared" si="52"/>
        <v>2.9217777777777777E-2</v>
      </c>
      <c r="Z215" s="942"/>
      <c r="AA215" s="845"/>
      <c r="AB215" s="943">
        <f t="shared" si="46"/>
        <v>2.9217777777777777E-2</v>
      </c>
      <c r="AC215" s="629"/>
    </row>
    <row r="216" spans="1:29" ht="13.5" thickBot="1" x14ac:dyDescent="0.25">
      <c r="A216" s="685">
        <v>44403</v>
      </c>
      <c r="B216" s="686">
        <v>0.77083333333333337</v>
      </c>
      <c r="C216" s="687">
        <v>23</v>
      </c>
      <c r="D216" s="1040">
        <f t="shared" si="47"/>
        <v>1.7636684303350969E-2</v>
      </c>
      <c r="E216" s="825"/>
      <c r="F216" s="626" t="s">
        <v>90</v>
      </c>
      <c r="G216" s="868" t="s">
        <v>852</v>
      </c>
      <c r="H216" s="618">
        <v>2704</v>
      </c>
      <c r="I216" s="626" t="s">
        <v>13</v>
      </c>
      <c r="J216" s="625">
        <v>630</v>
      </c>
      <c r="K216" s="688">
        <v>16</v>
      </c>
      <c r="L216" s="688">
        <v>8</v>
      </c>
      <c r="M216" s="799">
        <v>14</v>
      </c>
      <c r="N216" s="679" t="s">
        <v>240</v>
      </c>
      <c r="O216" s="776">
        <f t="shared" si="50"/>
        <v>12.666666666666666</v>
      </c>
      <c r="P216" s="689">
        <f t="shared" si="51"/>
        <v>1.3217566137566136E-2</v>
      </c>
      <c r="Q216" s="671"/>
      <c r="R216" s="896"/>
      <c r="S216" s="626"/>
      <c r="T216" s="718"/>
      <c r="U216" s="688"/>
      <c r="V216" s="688"/>
      <c r="W216" s="670"/>
      <c r="X216" s="795"/>
      <c r="Y216" s="942">
        <f t="shared" si="52"/>
        <v>1.3217566137566136E-2</v>
      </c>
      <c r="Z216" s="942"/>
      <c r="AA216" s="845"/>
      <c r="AB216" s="943">
        <f t="shared" si="46"/>
        <v>1.3217566137566136E-2</v>
      </c>
      <c r="AC216" s="629"/>
    </row>
    <row r="217" spans="1:29" s="630" customFormat="1" ht="13.5" thickBot="1" x14ac:dyDescent="0.25">
      <c r="A217" s="685">
        <v>44389</v>
      </c>
      <c r="B217" s="686">
        <v>0.47916666666666669</v>
      </c>
      <c r="C217" s="687">
        <v>29</v>
      </c>
      <c r="D217" s="977">
        <f t="shared" si="47"/>
        <v>0.23055555555555557</v>
      </c>
      <c r="E217" s="825"/>
      <c r="F217" s="626" t="s">
        <v>95</v>
      </c>
      <c r="G217" s="868" t="s">
        <v>852</v>
      </c>
      <c r="H217" s="618">
        <v>271</v>
      </c>
      <c r="I217" s="626" t="s">
        <v>13</v>
      </c>
      <c r="J217" s="625">
        <v>250</v>
      </c>
      <c r="K217" s="666">
        <v>83</v>
      </c>
      <c r="L217" s="666">
        <v>61</v>
      </c>
      <c r="M217" s="795">
        <v>66</v>
      </c>
      <c r="N217" s="679" t="s">
        <v>191</v>
      </c>
      <c r="O217" s="776">
        <f t="shared" si="50"/>
        <v>70</v>
      </c>
      <c r="P217" s="689">
        <f t="shared" ref="P217:P248" si="56">1.73*0.38*O217/J217</f>
        <v>0.18407200000000001</v>
      </c>
      <c r="Q217" s="671"/>
      <c r="R217" s="896"/>
      <c r="S217" s="679"/>
      <c r="T217" s="776"/>
      <c r="U217" s="666"/>
      <c r="V217" s="666"/>
      <c r="W217" s="670"/>
      <c r="X217" s="795"/>
      <c r="Y217" s="942">
        <f t="shared" si="52"/>
        <v>0.18407200000000001</v>
      </c>
      <c r="Z217" s="942"/>
      <c r="AA217" s="845"/>
      <c r="AB217" s="943">
        <f t="shared" ref="AB217:AB280" si="57">P217+Z217</f>
        <v>0.18407200000000001</v>
      </c>
    </row>
    <row r="218" spans="1:29" ht="13.5" thickBot="1" x14ac:dyDescent="0.25">
      <c r="A218" s="685">
        <v>44396</v>
      </c>
      <c r="B218" s="686">
        <v>0.4548611111111111</v>
      </c>
      <c r="C218" s="687">
        <v>27</v>
      </c>
      <c r="D218" s="977">
        <f t="shared" si="47"/>
        <v>0.1851851851851852</v>
      </c>
      <c r="E218" s="825"/>
      <c r="F218" s="626" t="s">
        <v>95</v>
      </c>
      <c r="G218" s="868" t="s">
        <v>852</v>
      </c>
      <c r="H218" s="618">
        <v>272</v>
      </c>
      <c r="I218" s="626" t="s">
        <v>13</v>
      </c>
      <c r="J218" s="625">
        <v>630</v>
      </c>
      <c r="K218" s="688">
        <v>168</v>
      </c>
      <c r="L218" s="688">
        <v>147</v>
      </c>
      <c r="M218" s="799">
        <v>113</v>
      </c>
      <c r="N218" s="679" t="s">
        <v>62</v>
      </c>
      <c r="O218" s="776">
        <f t="shared" si="50"/>
        <v>142.66666666666666</v>
      </c>
      <c r="P218" s="689">
        <f t="shared" si="56"/>
        <v>0.14887153439153439</v>
      </c>
      <c r="Q218" s="689"/>
      <c r="R218" s="896"/>
      <c r="S218" s="679"/>
      <c r="T218" s="718"/>
      <c r="U218" s="688"/>
      <c r="V218" s="688"/>
      <c r="W218" s="670"/>
      <c r="X218" s="795"/>
      <c r="Y218" s="942">
        <f t="shared" si="52"/>
        <v>0.14887153439153439</v>
      </c>
      <c r="Z218" s="942"/>
      <c r="AA218" s="845"/>
      <c r="AB218" s="943">
        <f t="shared" si="57"/>
        <v>0.14887153439153439</v>
      </c>
      <c r="AC218" s="629"/>
    </row>
    <row r="219" spans="1:29" s="698" customFormat="1" ht="26.25" thickBot="1" x14ac:dyDescent="0.25">
      <c r="A219" s="975"/>
      <c r="B219" s="976"/>
      <c r="C219" s="699"/>
      <c r="D219" s="977">
        <f t="shared" si="47"/>
        <v>0</v>
      </c>
      <c r="E219" s="825"/>
      <c r="F219" s="624"/>
      <c r="G219" s="864"/>
      <c r="H219" s="616">
        <v>273</v>
      </c>
      <c r="I219" s="624" t="s">
        <v>727</v>
      </c>
      <c r="J219" s="659">
        <v>630</v>
      </c>
      <c r="K219" s="655"/>
      <c r="L219" s="655"/>
      <c r="M219" s="792"/>
      <c r="N219" s="692"/>
      <c r="O219" s="703"/>
      <c r="P219" s="656">
        <f t="shared" si="56"/>
        <v>0</v>
      </c>
      <c r="Q219" s="656"/>
      <c r="R219" s="890"/>
      <c r="S219" s="692"/>
      <c r="T219" s="774"/>
      <c r="U219" s="655"/>
      <c r="V219" s="655"/>
      <c r="W219" s="636"/>
      <c r="X219" s="793"/>
      <c r="Y219" s="942">
        <f t="shared" si="52"/>
        <v>0</v>
      </c>
      <c r="Z219" s="1169"/>
      <c r="AA219" s="839"/>
      <c r="AB219" s="943">
        <f t="shared" si="57"/>
        <v>0</v>
      </c>
    </row>
    <row r="220" spans="1:29" ht="13.5" thickBot="1" x14ac:dyDescent="0.25">
      <c r="A220" s="685">
        <v>44396</v>
      </c>
      <c r="B220" s="686">
        <v>0.44791666666666669</v>
      </c>
      <c r="C220" s="687">
        <v>27</v>
      </c>
      <c r="D220" s="656">
        <f t="shared" si="47"/>
        <v>5.2910052910052914E-2</v>
      </c>
      <c r="E220" s="792"/>
      <c r="F220" s="626" t="s">
        <v>90</v>
      </c>
      <c r="G220" s="868" t="s">
        <v>852</v>
      </c>
      <c r="H220" s="618">
        <v>274</v>
      </c>
      <c r="I220" s="626" t="s">
        <v>13</v>
      </c>
      <c r="J220" s="625">
        <v>630</v>
      </c>
      <c r="K220" s="688">
        <v>40</v>
      </c>
      <c r="L220" s="688">
        <v>48</v>
      </c>
      <c r="M220" s="799">
        <v>48</v>
      </c>
      <c r="N220" s="679" t="s">
        <v>259</v>
      </c>
      <c r="O220" s="776">
        <f t="shared" ref="O220:O267" si="58">(K220+L220+M220)/3</f>
        <v>45.333333333333336</v>
      </c>
      <c r="P220" s="689">
        <f t="shared" si="56"/>
        <v>4.7304973544973546E-2</v>
      </c>
      <c r="Q220" s="689"/>
      <c r="R220" s="896"/>
      <c r="S220" s="679"/>
      <c r="T220" s="718"/>
      <c r="U220" s="688"/>
      <c r="V220" s="688"/>
      <c r="W220" s="670"/>
      <c r="X220" s="795"/>
      <c r="Y220" s="942">
        <f t="shared" si="52"/>
        <v>4.7304973544973546E-2</v>
      </c>
      <c r="Z220" s="942"/>
      <c r="AA220" s="845"/>
      <c r="AB220" s="943">
        <f t="shared" si="57"/>
        <v>4.7304973544973546E-2</v>
      </c>
      <c r="AC220" s="629"/>
    </row>
    <row r="221" spans="1:29" s="630" customFormat="1" ht="13.5" thickBot="1" x14ac:dyDescent="0.25">
      <c r="A221" s="685">
        <v>44396</v>
      </c>
      <c r="B221" s="686">
        <v>0.4201388888888889</v>
      </c>
      <c r="C221" s="983">
        <v>27</v>
      </c>
      <c r="D221" s="977">
        <f t="shared" si="47"/>
        <v>0.1328125</v>
      </c>
      <c r="E221" s="825">
        <f>(MAX(T221:V221))/S221/1.44</f>
        <v>0.23133680555555558</v>
      </c>
      <c r="F221" s="626" t="s">
        <v>95</v>
      </c>
      <c r="G221" s="868" t="s">
        <v>852</v>
      </c>
      <c r="H221" s="618">
        <v>275</v>
      </c>
      <c r="I221" s="626" t="s">
        <v>13</v>
      </c>
      <c r="J221" s="625">
        <v>1600</v>
      </c>
      <c r="K221" s="666">
        <v>306</v>
      </c>
      <c r="L221" s="666">
        <v>303</v>
      </c>
      <c r="M221" s="795">
        <v>287</v>
      </c>
      <c r="N221" s="679" t="s">
        <v>29</v>
      </c>
      <c r="O221" s="776">
        <f t="shared" si="58"/>
        <v>298.66666666666669</v>
      </c>
      <c r="P221" s="689">
        <f t="shared" si="56"/>
        <v>0.12271466666666667</v>
      </c>
      <c r="Q221" s="671"/>
      <c r="R221" s="896" t="s">
        <v>15</v>
      </c>
      <c r="S221" s="626">
        <v>1600</v>
      </c>
      <c r="T221" s="776">
        <v>533</v>
      </c>
      <c r="U221" s="666">
        <v>500</v>
      </c>
      <c r="V221" s="666">
        <v>355</v>
      </c>
      <c r="W221" s="670" t="s">
        <v>50</v>
      </c>
      <c r="X221" s="795">
        <f>(T221+U221+V221)/3</f>
        <v>462.66666666666669</v>
      </c>
      <c r="Y221" s="942">
        <f t="shared" si="52"/>
        <v>0.12271466666666667</v>
      </c>
      <c r="Z221" s="942">
        <f>1.73*0.38*X221/S221</f>
        <v>0.19009816666666665</v>
      </c>
      <c r="AA221" s="845"/>
      <c r="AB221" s="943">
        <f t="shared" si="57"/>
        <v>0.31281283333333332</v>
      </c>
    </row>
    <row r="222" spans="1:29" s="630" customFormat="1" ht="13.5" thickBot="1" x14ac:dyDescent="0.25">
      <c r="A222" s="1016">
        <v>44396</v>
      </c>
      <c r="B222" s="686">
        <v>0.4375</v>
      </c>
      <c r="C222" s="1092">
        <v>27</v>
      </c>
      <c r="D222" s="1040">
        <f t="shared" si="47"/>
        <v>9.5486111111111119E-2</v>
      </c>
      <c r="E222" s="825" t="e">
        <f>(MAX(T222:V222))/S222/1.44</f>
        <v>#DIV/0!</v>
      </c>
      <c r="F222" s="626" t="s">
        <v>90</v>
      </c>
      <c r="G222" s="868" t="s">
        <v>852</v>
      </c>
      <c r="H222" s="618">
        <v>276</v>
      </c>
      <c r="I222" s="626" t="s">
        <v>13</v>
      </c>
      <c r="J222" s="625">
        <v>160</v>
      </c>
      <c r="K222" s="666">
        <v>22</v>
      </c>
      <c r="L222" s="666">
        <v>15</v>
      </c>
      <c r="M222" s="795">
        <v>8</v>
      </c>
      <c r="N222" s="679" t="s">
        <v>944</v>
      </c>
      <c r="O222" s="776">
        <f t="shared" si="58"/>
        <v>15</v>
      </c>
      <c r="P222" s="689">
        <f t="shared" si="56"/>
        <v>6.1631250000000005E-2</v>
      </c>
      <c r="Q222" s="671"/>
      <c r="R222" s="896"/>
      <c r="S222" s="626"/>
      <c r="T222" s="776"/>
      <c r="U222" s="666"/>
      <c r="V222" s="666"/>
      <c r="W222" s="670"/>
      <c r="X222" s="795">
        <f>(T222+U222+V222)/3</f>
        <v>0</v>
      </c>
      <c r="Y222" s="942">
        <f t="shared" si="52"/>
        <v>6.1631250000000005E-2</v>
      </c>
      <c r="Z222" s="942"/>
      <c r="AA222" s="845"/>
      <c r="AB222" s="943">
        <f t="shared" si="57"/>
        <v>6.1631250000000005E-2</v>
      </c>
    </row>
    <row r="223" spans="1:29" s="630" customFormat="1" ht="13.5" thickBot="1" x14ac:dyDescent="0.25">
      <c r="A223" s="685">
        <v>44438</v>
      </c>
      <c r="B223" s="686">
        <v>0.60069444444444442</v>
      </c>
      <c r="C223" s="983">
        <v>25</v>
      </c>
      <c r="D223" s="977">
        <f t="shared" si="47"/>
        <v>0.30815972222222221</v>
      </c>
      <c r="E223" s="825" t="e">
        <f>(MAX(T223:V223))/S223/1.44</f>
        <v>#DIV/0!</v>
      </c>
      <c r="F223" s="626" t="s">
        <v>95</v>
      </c>
      <c r="G223" s="868" t="s">
        <v>852</v>
      </c>
      <c r="H223" s="618">
        <v>290</v>
      </c>
      <c r="I223" s="626" t="s">
        <v>13</v>
      </c>
      <c r="J223" s="625">
        <v>160</v>
      </c>
      <c r="K223" s="666">
        <v>71</v>
      </c>
      <c r="L223" s="666">
        <v>47</v>
      </c>
      <c r="M223" s="795">
        <v>60</v>
      </c>
      <c r="N223" s="679" t="s">
        <v>253</v>
      </c>
      <c r="O223" s="776">
        <f t="shared" si="58"/>
        <v>59.333333333333336</v>
      </c>
      <c r="P223" s="689">
        <f t="shared" si="56"/>
        <v>0.24378583333333331</v>
      </c>
      <c r="Q223" s="671"/>
      <c r="R223" s="896"/>
      <c r="S223" s="679"/>
      <c r="T223" s="718"/>
      <c r="U223" s="666"/>
      <c r="V223" s="666"/>
      <c r="W223" s="670"/>
      <c r="X223" s="795">
        <f>(T223+U223+V223)/3</f>
        <v>0</v>
      </c>
      <c r="Y223" s="942">
        <f t="shared" si="52"/>
        <v>0.24378583333333331</v>
      </c>
      <c r="Z223" s="942"/>
      <c r="AA223" s="845"/>
      <c r="AB223" s="943">
        <f t="shared" si="57"/>
        <v>0.24378583333333331</v>
      </c>
    </row>
    <row r="224" spans="1:29" s="700" customFormat="1" ht="39" thickBot="1" x14ac:dyDescent="0.25">
      <c r="A224" s="975"/>
      <c r="B224" s="976"/>
      <c r="C224" s="699"/>
      <c r="D224" s="977">
        <f t="shared" si="47"/>
        <v>0</v>
      </c>
      <c r="E224" s="825">
        <f>(MAX(T224:V224))/S224/1.44</f>
        <v>0</v>
      </c>
      <c r="F224" s="624"/>
      <c r="G224" s="864"/>
      <c r="H224" s="616">
        <v>291</v>
      </c>
      <c r="I224" s="624" t="s">
        <v>943</v>
      </c>
      <c r="J224" s="659">
        <v>1250</v>
      </c>
      <c r="K224" s="655"/>
      <c r="L224" s="655"/>
      <c r="M224" s="792"/>
      <c r="N224" s="692" t="s">
        <v>385</v>
      </c>
      <c r="O224" s="703">
        <f t="shared" si="58"/>
        <v>0</v>
      </c>
      <c r="P224" s="656">
        <f t="shared" si="56"/>
        <v>0</v>
      </c>
      <c r="Q224" s="656"/>
      <c r="R224" s="890" t="s">
        <v>15</v>
      </c>
      <c r="S224" s="692">
        <v>1250</v>
      </c>
      <c r="T224" s="774"/>
      <c r="U224" s="655"/>
      <c r="V224" s="655"/>
      <c r="W224" s="636" t="s">
        <v>206</v>
      </c>
      <c r="X224" s="793">
        <f>(T224+U224+V224)/3</f>
        <v>0</v>
      </c>
      <c r="Y224" s="942">
        <f t="shared" si="52"/>
        <v>0</v>
      </c>
      <c r="Z224" s="1169">
        <f>1.73*0.38*X224/S224</f>
        <v>0</v>
      </c>
      <c r="AA224" s="839"/>
      <c r="AB224" s="943">
        <f t="shared" si="57"/>
        <v>0</v>
      </c>
    </row>
    <row r="225" spans="1:29" s="700" customFormat="1" ht="13.5" thickBot="1" x14ac:dyDescent="0.25">
      <c r="A225" s="1093"/>
      <c r="B225" s="976"/>
      <c r="C225" s="699"/>
      <c r="D225" s="1040">
        <f t="shared" ref="D225:D288" si="59">(MAX(K225:M225))/J225/1.44</f>
        <v>3.1944444444444442E-2</v>
      </c>
      <c r="E225" s="825">
        <f>(MAX(T225:V225))/S225/1.44</f>
        <v>1.388888888888889E-2</v>
      </c>
      <c r="F225" s="624" t="s">
        <v>90</v>
      </c>
      <c r="G225" s="864"/>
      <c r="H225" s="616">
        <v>292</v>
      </c>
      <c r="I225" s="624" t="s">
        <v>13</v>
      </c>
      <c r="J225" s="659">
        <v>1000</v>
      </c>
      <c r="K225" s="701">
        <v>46</v>
      </c>
      <c r="L225" s="701">
        <v>10</v>
      </c>
      <c r="M225" s="802">
        <v>28</v>
      </c>
      <c r="N225" s="820" t="s">
        <v>935</v>
      </c>
      <c r="O225" s="703">
        <f t="shared" si="58"/>
        <v>28</v>
      </c>
      <c r="P225" s="656">
        <f t="shared" si="56"/>
        <v>1.8407199999999999E-2</v>
      </c>
      <c r="Q225" s="656"/>
      <c r="R225" s="890" t="s">
        <v>15</v>
      </c>
      <c r="S225" s="820">
        <v>1000</v>
      </c>
      <c r="T225" s="781">
        <v>14</v>
      </c>
      <c r="U225" s="701">
        <v>16</v>
      </c>
      <c r="V225" s="701">
        <v>20</v>
      </c>
      <c r="W225" s="702" t="s">
        <v>330</v>
      </c>
      <c r="X225" s="793">
        <f>(T225+U225+V225)/3</f>
        <v>16.666666666666668</v>
      </c>
      <c r="Y225" s="942">
        <f t="shared" si="52"/>
        <v>1.8407199999999999E-2</v>
      </c>
      <c r="Z225" s="1169">
        <f>1.73*0.38*X225/S225</f>
        <v>1.0956666666666667E-2</v>
      </c>
      <c r="AA225" s="839"/>
      <c r="AB225" s="943">
        <f t="shared" si="57"/>
        <v>2.9363866666666665E-2</v>
      </c>
    </row>
    <row r="226" spans="1:29" s="700" customFormat="1" ht="39" thickBot="1" x14ac:dyDescent="0.25">
      <c r="A226" s="1093"/>
      <c r="B226" s="976"/>
      <c r="C226" s="699"/>
      <c r="D226" s="1040">
        <f t="shared" si="59"/>
        <v>1.7361111111111112E-2</v>
      </c>
      <c r="E226" s="825"/>
      <c r="F226" s="624" t="s">
        <v>90</v>
      </c>
      <c r="G226" s="864"/>
      <c r="H226" s="616">
        <v>293</v>
      </c>
      <c r="I226" s="624" t="s">
        <v>13</v>
      </c>
      <c r="J226" s="659">
        <v>1000</v>
      </c>
      <c r="K226" s="655">
        <v>25</v>
      </c>
      <c r="L226" s="655">
        <v>15</v>
      </c>
      <c r="M226" s="792">
        <v>25</v>
      </c>
      <c r="N226" s="692" t="s">
        <v>73</v>
      </c>
      <c r="O226" s="703">
        <f t="shared" si="58"/>
        <v>21.666666666666668</v>
      </c>
      <c r="P226" s="656">
        <f t="shared" si="56"/>
        <v>1.4243666666666668E-2</v>
      </c>
      <c r="Q226" s="704"/>
      <c r="R226" s="902" t="s">
        <v>942</v>
      </c>
      <c r="S226" s="692">
        <v>1000</v>
      </c>
      <c r="T226" s="774">
        <v>0</v>
      </c>
      <c r="U226" s="655">
        <v>0</v>
      </c>
      <c r="V226" s="655">
        <v>0</v>
      </c>
      <c r="W226" s="636" t="s">
        <v>206</v>
      </c>
      <c r="X226" s="793"/>
      <c r="Y226" s="942">
        <f t="shared" si="52"/>
        <v>1.4243666666666668E-2</v>
      </c>
      <c r="Z226" s="1169">
        <f>1.73*0.38*X226/S226</f>
        <v>0</v>
      </c>
      <c r="AA226" s="839"/>
      <c r="AB226" s="943">
        <f t="shared" si="57"/>
        <v>1.4243666666666668E-2</v>
      </c>
    </row>
    <row r="227" spans="1:29" ht="13.5" thickBot="1" x14ac:dyDescent="0.25">
      <c r="A227" s="685">
        <v>44400</v>
      </c>
      <c r="B227" s="686">
        <v>0.74305555555555547</v>
      </c>
      <c r="C227" s="687">
        <v>20</v>
      </c>
      <c r="D227" s="977">
        <f t="shared" si="59"/>
        <v>4.1666666666666664E-2</v>
      </c>
      <c r="E227" s="792"/>
      <c r="F227" s="626" t="s">
        <v>95</v>
      </c>
      <c r="G227" s="868" t="s">
        <v>852</v>
      </c>
      <c r="H227" s="618">
        <v>296</v>
      </c>
      <c r="I227" s="626" t="s">
        <v>13</v>
      </c>
      <c r="J227" s="625">
        <v>100</v>
      </c>
      <c r="K227" s="688">
        <v>5</v>
      </c>
      <c r="L227" s="688">
        <v>6</v>
      </c>
      <c r="M227" s="799">
        <v>1</v>
      </c>
      <c r="N227" s="679" t="s">
        <v>258</v>
      </c>
      <c r="O227" s="776">
        <f t="shared" si="58"/>
        <v>4</v>
      </c>
      <c r="P227" s="689">
        <f t="shared" si="56"/>
        <v>2.6296E-2</v>
      </c>
      <c r="Q227" s="671" t="s">
        <v>892</v>
      </c>
      <c r="R227" s="896"/>
      <c r="S227" s="679"/>
      <c r="T227" s="718"/>
      <c r="U227" s="688"/>
      <c r="V227" s="688"/>
      <c r="W227" s="670"/>
      <c r="X227" s="795"/>
      <c r="Y227" s="942">
        <f t="shared" si="52"/>
        <v>2.6296E-2</v>
      </c>
      <c r="Z227" s="942"/>
      <c r="AA227" s="845"/>
      <c r="AB227" s="943">
        <f t="shared" si="57"/>
        <v>2.6296E-2</v>
      </c>
      <c r="AC227" s="629"/>
    </row>
    <row r="228" spans="1:29" ht="13.5" thickBot="1" x14ac:dyDescent="0.25">
      <c r="A228" s="685">
        <v>44434</v>
      </c>
      <c r="B228" s="686">
        <v>0.64583333333333337</v>
      </c>
      <c r="C228" s="687">
        <v>12</v>
      </c>
      <c r="D228" s="977">
        <f t="shared" si="59"/>
        <v>1.7361111111111112E-2</v>
      </c>
      <c r="E228" s="825"/>
      <c r="F228" s="626" t="s">
        <v>95</v>
      </c>
      <c r="G228" s="868" t="s">
        <v>852</v>
      </c>
      <c r="H228" s="618">
        <v>297</v>
      </c>
      <c r="I228" s="626" t="s">
        <v>13</v>
      </c>
      <c r="J228" s="625">
        <v>40</v>
      </c>
      <c r="K228" s="666">
        <v>0</v>
      </c>
      <c r="L228" s="666">
        <v>0</v>
      </c>
      <c r="M228" s="795">
        <v>1</v>
      </c>
      <c r="N228" s="679" t="s">
        <v>862</v>
      </c>
      <c r="O228" s="776">
        <f t="shared" si="58"/>
        <v>0.33333333333333331</v>
      </c>
      <c r="P228" s="689">
        <f t="shared" si="56"/>
        <v>5.4783333333333333E-3</v>
      </c>
      <c r="Q228" s="671"/>
      <c r="R228" s="896"/>
      <c r="S228" s="679"/>
      <c r="T228" s="776"/>
      <c r="U228" s="666"/>
      <c r="V228" s="666"/>
      <c r="W228" s="670"/>
      <c r="X228" s="795"/>
      <c r="Y228" s="942">
        <f t="shared" si="52"/>
        <v>5.4783333333333333E-3</v>
      </c>
      <c r="Z228" s="942"/>
      <c r="AA228" s="845"/>
      <c r="AB228" s="943">
        <f t="shared" si="57"/>
        <v>5.4783333333333333E-3</v>
      </c>
      <c r="AC228" s="629"/>
    </row>
    <row r="229" spans="1:29" s="630" customFormat="1" ht="13.5" thickBot="1" x14ac:dyDescent="0.25">
      <c r="A229" s="685">
        <v>44400</v>
      </c>
      <c r="B229" s="686">
        <v>0.73263888888888884</v>
      </c>
      <c r="C229" s="687">
        <v>21</v>
      </c>
      <c r="D229" s="977">
        <f t="shared" si="59"/>
        <v>0.39166666666666666</v>
      </c>
      <c r="E229" s="825">
        <f>(MAX(T229:V229))/S229/1.44</f>
        <v>0.20616319444444445</v>
      </c>
      <c r="F229" s="626" t="s">
        <v>90</v>
      </c>
      <c r="G229" s="868" t="s">
        <v>852</v>
      </c>
      <c r="H229" s="618">
        <v>298</v>
      </c>
      <c r="I229" s="626" t="s">
        <v>13</v>
      </c>
      <c r="J229" s="625">
        <v>250</v>
      </c>
      <c r="K229" s="666">
        <v>125</v>
      </c>
      <c r="L229" s="666">
        <v>141</v>
      </c>
      <c r="M229" s="795">
        <v>104</v>
      </c>
      <c r="N229" s="679" t="s">
        <v>18</v>
      </c>
      <c r="O229" s="776">
        <f t="shared" si="58"/>
        <v>123.33333333333333</v>
      </c>
      <c r="P229" s="689">
        <f t="shared" si="56"/>
        <v>0.32431733333333329</v>
      </c>
      <c r="Q229" s="671" t="s">
        <v>891</v>
      </c>
      <c r="R229" s="896" t="s">
        <v>15</v>
      </c>
      <c r="S229" s="626">
        <v>320</v>
      </c>
      <c r="T229" s="776">
        <v>50</v>
      </c>
      <c r="U229" s="666">
        <v>95</v>
      </c>
      <c r="V229" s="666">
        <v>64</v>
      </c>
      <c r="W229" s="670" t="s">
        <v>483</v>
      </c>
      <c r="X229" s="795">
        <f>(T229+U229+V229)/3</f>
        <v>69.666666666666671</v>
      </c>
      <c r="Y229" s="942">
        <f t="shared" si="52"/>
        <v>0.32431733333333329</v>
      </c>
      <c r="Z229" s="942">
        <f>1.73*0.38*X229/S229</f>
        <v>0.14312145833333334</v>
      </c>
      <c r="AA229" s="845" t="s">
        <v>891</v>
      </c>
      <c r="AB229" s="943">
        <f t="shared" si="57"/>
        <v>0.46743879166666663</v>
      </c>
      <c r="AC229" s="639"/>
    </row>
    <row r="230" spans="1:29" s="630" customFormat="1" ht="13.5" thickBot="1" x14ac:dyDescent="0.25">
      <c r="A230" s="944">
        <v>44404</v>
      </c>
      <c r="B230" s="945">
        <v>0.56597222222222221</v>
      </c>
      <c r="C230" s="994">
        <v>27</v>
      </c>
      <c r="D230" s="968">
        <f t="shared" si="59"/>
        <v>0.30277777777777781</v>
      </c>
      <c r="E230" s="969">
        <f>(MAX(T230:V230))/S230/1.44</f>
        <v>9.9999999999999992E-2</v>
      </c>
      <c r="F230" s="765" t="s">
        <v>90</v>
      </c>
      <c r="G230" s="871" t="s">
        <v>852</v>
      </c>
      <c r="H230" s="878">
        <v>299</v>
      </c>
      <c r="I230" s="765" t="s">
        <v>13</v>
      </c>
      <c r="J230" s="741">
        <v>250</v>
      </c>
      <c r="K230" s="681">
        <v>108</v>
      </c>
      <c r="L230" s="681">
        <v>109</v>
      </c>
      <c r="M230" s="798">
        <v>69</v>
      </c>
      <c r="N230" s="818" t="s">
        <v>17</v>
      </c>
      <c r="O230" s="779">
        <f t="shared" si="58"/>
        <v>95.333333333333329</v>
      </c>
      <c r="P230" s="689">
        <f t="shared" si="56"/>
        <v>0.2506885333333333</v>
      </c>
      <c r="Q230" s="683" t="s">
        <v>548</v>
      </c>
      <c r="R230" s="898" t="s">
        <v>15</v>
      </c>
      <c r="S230" s="765">
        <v>250</v>
      </c>
      <c r="T230" s="779">
        <v>36</v>
      </c>
      <c r="U230" s="681">
        <v>30</v>
      </c>
      <c r="V230" s="681">
        <v>29</v>
      </c>
      <c r="W230" s="682" t="s">
        <v>80</v>
      </c>
      <c r="X230" s="798">
        <f>(T230+U230+V230)/3</f>
        <v>31.666666666666668</v>
      </c>
      <c r="Y230" s="942">
        <f t="shared" si="52"/>
        <v>0.2506885333333333</v>
      </c>
      <c r="Z230" s="942">
        <f>1.73*0.38*X230/S230</f>
        <v>8.3270666666666673E-2</v>
      </c>
      <c r="AA230" s="849" t="s">
        <v>548</v>
      </c>
      <c r="AB230" s="943">
        <f t="shared" si="57"/>
        <v>0.33395919999999996</v>
      </c>
      <c r="AC230" s="639"/>
    </row>
    <row r="231" spans="1:29" s="630" customFormat="1" ht="13.5" thickBot="1" x14ac:dyDescent="0.25">
      <c r="A231" s="685">
        <v>44389</v>
      </c>
      <c r="B231" s="686">
        <v>0.92361111111111116</v>
      </c>
      <c r="C231" s="687">
        <v>29</v>
      </c>
      <c r="D231" s="977">
        <f t="shared" si="59"/>
        <v>0.40104166666666669</v>
      </c>
      <c r="E231" s="825"/>
      <c r="F231" s="626" t="s">
        <v>95</v>
      </c>
      <c r="G231" s="868" t="s">
        <v>852</v>
      </c>
      <c r="H231" s="618">
        <v>301</v>
      </c>
      <c r="I231" s="626" t="s">
        <v>13</v>
      </c>
      <c r="J231" s="625">
        <v>400</v>
      </c>
      <c r="K231" s="666">
        <v>194</v>
      </c>
      <c r="L231" s="666">
        <v>231</v>
      </c>
      <c r="M231" s="795">
        <v>169</v>
      </c>
      <c r="N231" s="679" t="s">
        <v>39</v>
      </c>
      <c r="O231" s="776">
        <f t="shared" si="58"/>
        <v>198</v>
      </c>
      <c r="P231" s="689">
        <f t="shared" si="56"/>
        <v>0.32541300000000001</v>
      </c>
      <c r="Q231" s="671"/>
      <c r="R231" s="896"/>
      <c r="S231" s="679"/>
      <c r="T231" s="776"/>
      <c r="U231" s="666"/>
      <c r="V231" s="666"/>
      <c r="W231" s="670"/>
      <c r="X231" s="795">
        <f>(T231+U231+V231)/3</f>
        <v>0</v>
      </c>
      <c r="Y231" s="942">
        <f t="shared" si="52"/>
        <v>0.32541300000000001</v>
      </c>
      <c r="Z231" s="942"/>
      <c r="AA231" s="845"/>
      <c r="AB231" s="943">
        <f t="shared" si="57"/>
        <v>0.32541300000000001</v>
      </c>
    </row>
    <row r="232" spans="1:29" s="630" customFormat="1" ht="13.5" thickBot="1" x14ac:dyDescent="0.25">
      <c r="A232" s="685">
        <v>44400</v>
      </c>
      <c r="B232" s="686">
        <v>0.4201388888888889</v>
      </c>
      <c r="C232" s="687">
        <v>20</v>
      </c>
      <c r="D232" s="977">
        <f t="shared" si="59"/>
        <v>7.2222222222222215E-2</v>
      </c>
      <c r="E232" s="825">
        <f>(MAX(T232:V232))/S232/1.44</f>
        <v>8.611111111111111E-2</v>
      </c>
      <c r="F232" s="626" t="s">
        <v>90</v>
      </c>
      <c r="G232" s="868" t="s">
        <v>852</v>
      </c>
      <c r="H232" s="618">
        <v>303</v>
      </c>
      <c r="I232" s="626" t="s">
        <v>13</v>
      </c>
      <c r="J232" s="625">
        <v>250</v>
      </c>
      <c r="K232" s="666">
        <v>25</v>
      </c>
      <c r="L232" s="666">
        <v>26</v>
      </c>
      <c r="M232" s="795">
        <v>21</v>
      </c>
      <c r="N232" s="679" t="s">
        <v>35</v>
      </c>
      <c r="O232" s="776">
        <f t="shared" si="58"/>
        <v>24</v>
      </c>
      <c r="P232" s="689">
        <f t="shared" si="56"/>
        <v>6.3110399999999997E-2</v>
      </c>
      <c r="Q232" s="672" t="s">
        <v>549</v>
      </c>
      <c r="R232" s="896" t="s">
        <v>15</v>
      </c>
      <c r="S232" s="626">
        <v>250</v>
      </c>
      <c r="T232" s="776">
        <v>25</v>
      </c>
      <c r="U232" s="666">
        <v>30</v>
      </c>
      <c r="V232" s="666">
        <v>31</v>
      </c>
      <c r="W232" s="670" t="s">
        <v>35</v>
      </c>
      <c r="X232" s="795">
        <f>(T232+U232+V232)/3</f>
        <v>28.666666666666668</v>
      </c>
      <c r="Y232" s="942">
        <f t="shared" si="52"/>
        <v>6.3110399999999997E-2</v>
      </c>
      <c r="Z232" s="942">
        <f>1.73*0.38*X232/S232</f>
        <v>7.5381866666666672E-2</v>
      </c>
      <c r="AA232" s="845"/>
      <c r="AB232" s="943">
        <f t="shared" si="57"/>
        <v>0.13849226666666667</v>
      </c>
    </row>
    <row r="233" spans="1:29" ht="13.5" thickBot="1" x14ac:dyDescent="0.25">
      <c r="A233" s="685">
        <v>44389</v>
      </c>
      <c r="B233" s="686">
        <v>0.81944444444444453</v>
      </c>
      <c r="C233" s="983">
        <v>28</v>
      </c>
      <c r="D233" s="977">
        <f t="shared" si="59"/>
        <v>0.47777777777777775</v>
      </c>
      <c r="E233" s="825">
        <f>(MAX(T233:V233))/S233/1.44</f>
        <v>4.7222222222222228E-2</v>
      </c>
      <c r="F233" s="626" t="s">
        <v>90</v>
      </c>
      <c r="G233" s="868" t="s">
        <v>852</v>
      </c>
      <c r="H233" s="618">
        <v>304</v>
      </c>
      <c r="I233" s="626" t="s">
        <v>13</v>
      </c>
      <c r="J233" s="625">
        <v>250</v>
      </c>
      <c r="K233" s="688">
        <v>112</v>
      </c>
      <c r="L233" s="688">
        <v>136</v>
      </c>
      <c r="M233" s="799">
        <v>172</v>
      </c>
      <c r="N233" s="679" t="s">
        <v>23</v>
      </c>
      <c r="O233" s="776">
        <f t="shared" si="58"/>
        <v>140</v>
      </c>
      <c r="P233" s="689">
        <f t="shared" si="56"/>
        <v>0.36814400000000003</v>
      </c>
      <c r="Q233" s="689"/>
      <c r="R233" s="896" t="s">
        <v>15</v>
      </c>
      <c r="S233" s="626">
        <v>250</v>
      </c>
      <c r="T233" s="718">
        <v>15</v>
      </c>
      <c r="U233" s="688">
        <v>17</v>
      </c>
      <c r="V233" s="688">
        <v>10</v>
      </c>
      <c r="W233" s="670" t="s">
        <v>27</v>
      </c>
      <c r="X233" s="795">
        <f>(T233+U233+V233)/3</f>
        <v>14</v>
      </c>
      <c r="Y233" s="942">
        <f t="shared" si="52"/>
        <v>0.36814400000000003</v>
      </c>
      <c r="Z233" s="942">
        <f>1.73*0.38*X233/S233</f>
        <v>3.6814399999999997E-2</v>
      </c>
      <c r="AA233" s="845"/>
      <c r="AB233" s="943">
        <f t="shared" si="57"/>
        <v>0.40495840000000005</v>
      </c>
      <c r="AC233" s="629"/>
    </row>
    <row r="234" spans="1:29" s="630" customFormat="1" ht="13.5" thickBot="1" x14ac:dyDescent="0.25">
      <c r="A234" s="685">
        <v>44400</v>
      </c>
      <c r="B234" s="686">
        <v>0.40972222222222227</v>
      </c>
      <c r="C234" s="687">
        <v>20</v>
      </c>
      <c r="D234" s="977">
        <f t="shared" si="59"/>
        <v>1.1574074074074075E-2</v>
      </c>
      <c r="E234" s="825"/>
      <c r="F234" s="626" t="s">
        <v>95</v>
      </c>
      <c r="G234" s="868" t="s">
        <v>852</v>
      </c>
      <c r="H234" s="618">
        <v>305</v>
      </c>
      <c r="I234" s="626" t="s">
        <v>13</v>
      </c>
      <c r="J234" s="625">
        <v>180</v>
      </c>
      <c r="K234" s="666">
        <v>3</v>
      </c>
      <c r="L234" s="666">
        <v>3</v>
      </c>
      <c r="M234" s="795">
        <v>2</v>
      </c>
      <c r="N234" s="679" t="s">
        <v>934</v>
      </c>
      <c r="O234" s="776">
        <f t="shared" si="58"/>
        <v>2.6666666666666665</v>
      </c>
      <c r="P234" s="689">
        <f t="shared" si="56"/>
        <v>9.7392592592592583E-3</v>
      </c>
      <c r="Q234" s="671" t="s">
        <v>549</v>
      </c>
      <c r="R234" s="896"/>
      <c r="S234" s="679"/>
      <c r="T234" s="776"/>
      <c r="U234" s="666"/>
      <c r="V234" s="666"/>
      <c r="W234" s="670"/>
      <c r="X234" s="795"/>
      <c r="Y234" s="942">
        <f t="shared" si="52"/>
        <v>9.7392592592592583E-3</v>
      </c>
      <c r="Z234" s="942"/>
      <c r="AA234" s="845"/>
      <c r="AB234" s="943">
        <f t="shared" si="57"/>
        <v>9.7392592592592583E-3</v>
      </c>
    </row>
    <row r="235" spans="1:29" s="630" customFormat="1" ht="26.25" thickBot="1" x14ac:dyDescent="0.25">
      <c r="A235" s="685">
        <v>44396</v>
      </c>
      <c r="B235" s="686">
        <v>0.46875</v>
      </c>
      <c r="C235" s="687">
        <v>27</v>
      </c>
      <c r="D235" s="977">
        <f t="shared" si="59"/>
        <v>0.26041666666666669</v>
      </c>
      <c r="E235" s="825">
        <f>(MAX(T235:V235))/S235/1.44</f>
        <v>0</v>
      </c>
      <c r="F235" s="626" t="s">
        <v>90</v>
      </c>
      <c r="G235" s="868" t="s">
        <v>852</v>
      </c>
      <c r="H235" s="618">
        <v>306</v>
      </c>
      <c r="I235" s="626" t="s">
        <v>13</v>
      </c>
      <c r="J235" s="625">
        <v>400</v>
      </c>
      <c r="K235" s="666">
        <v>149</v>
      </c>
      <c r="L235" s="666">
        <v>150</v>
      </c>
      <c r="M235" s="795">
        <v>147</v>
      </c>
      <c r="N235" s="679" t="s">
        <v>34</v>
      </c>
      <c r="O235" s="776">
        <f t="shared" si="58"/>
        <v>148.66666666666666</v>
      </c>
      <c r="P235" s="689">
        <f t="shared" si="56"/>
        <v>0.24433366666666664</v>
      </c>
      <c r="Q235" s="671" t="s">
        <v>891</v>
      </c>
      <c r="R235" s="896" t="s">
        <v>941</v>
      </c>
      <c r="S235" s="626">
        <v>400</v>
      </c>
      <c r="T235" s="776"/>
      <c r="U235" s="666"/>
      <c r="V235" s="666"/>
      <c r="W235" s="670"/>
      <c r="X235" s="795">
        <f>(T235+U235+V235)/3</f>
        <v>0</v>
      </c>
      <c r="Y235" s="942">
        <f t="shared" si="52"/>
        <v>0.24433366666666664</v>
      </c>
      <c r="Z235" s="942">
        <f>1.73*0.38*X235/S235</f>
        <v>0</v>
      </c>
      <c r="AA235" s="845"/>
      <c r="AB235" s="943">
        <f t="shared" si="57"/>
        <v>0.24433366666666664</v>
      </c>
    </row>
    <row r="236" spans="1:29" s="630" customFormat="1" ht="13.5" thickBot="1" x14ac:dyDescent="0.25">
      <c r="A236" s="685">
        <v>44385</v>
      </c>
      <c r="B236" s="686">
        <v>0.41666666666666669</v>
      </c>
      <c r="C236" s="983">
        <v>30</v>
      </c>
      <c r="D236" s="977">
        <f t="shared" si="59"/>
        <v>0.3263888888888889</v>
      </c>
      <c r="E236" s="825">
        <f>(MAX(T236:V236))/S236/1.44</f>
        <v>0.28125000000000006</v>
      </c>
      <c r="F236" s="626" t="s">
        <v>250</v>
      </c>
      <c r="G236" s="868" t="s">
        <v>852</v>
      </c>
      <c r="H236" s="618">
        <v>307</v>
      </c>
      <c r="I236" s="626" t="s">
        <v>13</v>
      </c>
      <c r="J236" s="625">
        <v>400</v>
      </c>
      <c r="K236" s="666">
        <v>155</v>
      </c>
      <c r="L236" s="666">
        <v>188</v>
      </c>
      <c r="M236" s="795">
        <v>179</v>
      </c>
      <c r="N236" s="679" t="s">
        <v>326</v>
      </c>
      <c r="O236" s="776">
        <f t="shared" si="58"/>
        <v>174</v>
      </c>
      <c r="P236" s="689">
        <f t="shared" si="56"/>
        <v>0.28596899999999997</v>
      </c>
      <c r="Q236" s="672" t="s">
        <v>891</v>
      </c>
      <c r="R236" s="896" t="s">
        <v>15</v>
      </c>
      <c r="S236" s="626">
        <v>400</v>
      </c>
      <c r="T236" s="776">
        <v>162</v>
      </c>
      <c r="U236" s="666">
        <v>125</v>
      </c>
      <c r="V236" s="666">
        <v>100</v>
      </c>
      <c r="W236" s="670" t="s">
        <v>34</v>
      </c>
      <c r="X236" s="795">
        <f>(T236+U236+V236)/3</f>
        <v>129</v>
      </c>
      <c r="Y236" s="942">
        <f t="shared" si="52"/>
        <v>0.28596899999999997</v>
      </c>
      <c r="Z236" s="942">
        <f>1.73*0.38*X236/S236</f>
        <v>0.21201149999999999</v>
      </c>
      <c r="AA236" s="846" t="s">
        <v>888</v>
      </c>
      <c r="AB236" s="943">
        <f t="shared" si="57"/>
        <v>0.49798049999999994</v>
      </c>
    </row>
    <row r="237" spans="1:29" s="630" customFormat="1" ht="13.5" thickBot="1" x14ac:dyDescent="0.25">
      <c r="A237" s="685">
        <v>44400</v>
      </c>
      <c r="B237" s="686">
        <v>0.4375</v>
      </c>
      <c r="C237" s="687">
        <v>20</v>
      </c>
      <c r="D237" s="977">
        <f t="shared" si="59"/>
        <v>6.25E-2</v>
      </c>
      <c r="E237" s="825"/>
      <c r="F237" s="626" t="s">
        <v>95</v>
      </c>
      <c r="G237" s="868" t="s">
        <v>852</v>
      </c>
      <c r="H237" s="618">
        <v>310</v>
      </c>
      <c r="I237" s="626" t="s">
        <v>13</v>
      </c>
      <c r="J237" s="625">
        <v>100</v>
      </c>
      <c r="K237" s="666">
        <v>9</v>
      </c>
      <c r="L237" s="666">
        <v>6</v>
      </c>
      <c r="M237" s="795">
        <v>2</v>
      </c>
      <c r="N237" s="626" t="s">
        <v>165</v>
      </c>
      <c r="O237" s="776">
        <f t="shared" si="58"/>
        <v>5.666666666666667</v>
      </c>
      <c r="P237" s="689">
        <f t="shared" si="56"/>
        <v>3.725266666666667E-2</v>
      </c>
      <c r="Q237" s="671" t="s">
        <v>892</v>
      </c>
      <c r="R237" s="896"/>
      <c r="S237" s="679"/>
      <c r="T237" s="776"/>
      <c r="U237" s="666"/>
      <c r="V237" s="666"/>
      <c r="W237" s="670"/>
      <c r="X237" s="795"/>
      <c r="Y237" s="942">
        <f t="shared" si="52"/>
        <v>3.725266666666667E-2</v>
      </c>
      <c r="Z237" s="942"/>
      <c r="AA237" s="845"/>
      <c r="AB237" s="943">
        <f t="shared" si="57"/>
        <v>3.725266666666667E-2</v>
      </c>
    </row>
    <row r="238" spans="1:29" s="630" customFormat="1" ht="13.5" thickBot="1" x14ac:dyDescent="0.25">
      <c r="A238" s="685">
        <v>44391</v>
      </c>
      <c r="B238" s="686">
        <v>0.81944444444444453</v>
      </c>
      <c r="C238" s="983">
        <v>30</v>
      </c>
      <c r="D238" s="977">
        <f t="shared" si="59"/>
        <v>0.40343915343915349</v>
      </c>
      <c r="E238" s="825">
        <f>(MAX(T238:V238))/S238/1.44</f>
        <v>0.3571428571428571</v>
      </c>
      <c r="F238" s="626" t="s">
        <v>90</v>
      </c>
      <c r="G238" s="868" t="s">
        <v>852</v>
      </c>
      <c r="H238" s="618">
        <v>315</v>
      </c>
      <c r="I238" s="626" t="s">
        <v>13</v>
      </c>
      <c r="J238" s="625">
        <v>630</v>
      </c>
      <c r="K238" s="666">
        <v>305</v>
      </c>
      <c r="L238" s="666">
        <v>366</v>
      </c>
      <c r="M238" s="795">
        <v>313</v>
      </c>
      <c r="N238" s="679" t="s">
        <v>55</v>
      </c>
      <c r="O238" s="776">
        <f t="shared" si="58"/>
        <v>328</v>
      </c>
      <c r="P238" s="689">
        <f t="shared" si="56"/>
        <v>0.34226539682539681</v>
      </c>
      <c r="Q238" s="672" t="s">
        <v>888</v>
      </c>
      <c r="R238" s="896" t="s">
        <v>15</v>
      </c>
      <c r="S238" s="626">
        <v>630</v>
      </c>
      <c r="T238" s="776">
        <v>324</v>
      </c>
      <c r="U238" s="666">
        <v>282</v>
      </c>
      <c r="V238" s="666">
        <v>278</v>
      </c>
      <c r="W238" s="670" t="s">
        <v>169</v>
      </c>
      <c r="X238" s="795">
        <f>(T238+U238+V238)/3</f>
        <v>294.66666666666669</v>
      </c>
      <c r="Y238" s="942">
        <f t="shared" si="52"/>
        <v>0.34226539682539681</v>
      </c>
      <c r="Z238" s="942">
        <f>1.73*0.38*X238/S238</f>
        <v>0.30748232804232806</v>
      </c>
      <c r="AA238" s="846" t="s">
        <v>888</v>
      </c>
      <c r="AB238" s="943">
        <f t="shared" si="57"/>
        <v>0.64974772486772481</v>
      </c>
    </row>
    <row r="239" spans="1:29" ht="13.5" thickBot="1" x14ac:dyDescent="0.25">
      <c r="A239" s="685">
        <v>44369</v>
      </c>
      <c r="B239" s="686">
        <v>0.72916666666666663</v>
      </c>
      <c r="C239" s="687">
        <v>35</v>
      </c>
      <c r="D239" s="977">
        <f t="shared" si="59"/>
        <v>0.31684027777777779</v>
      </c>
      <c r="E239" s="825"/>
      <c r="F239" s="626" t="s">
        <v>95</v>
      </c>
      <c r="G239" s="868" t="s">
        <v>852</v>
      </c>
      <c r="H239" s="618">
        <v>317</v>
      </c>
      <c r="I239" s="626" t="s">
        <v>13</v>
      </c>
      <c r="J239" s="625">
        <v>160</v>
      </c>
      <c r="K239" s="666">
        <v>73</v>
      </c>
      <c r="L239" s="666">
        <v>55</v>
      </c>
      <c r="M239" s="795">
        <v>57</v>
      </c>
      <c r="N239" s="679" t="s">
        <v>163</v>
      </c>
      <c r="O239" s="776">
        <f t="shared" si="58"/>
        <v>61.666666666666664</v>
      </c>
      <c r="P239" s="689">
        <f t="shared" si="56"/>
        <v>0.25337291666666661</v>
      </c>
      <c r="Q239" s="671"/>
      <c r="R239" s="896"/>
      <c r="S239" s="626"/>
      <c r="T239" s="776"/>
      <c r="U239" s="666"/>
      <c r="V239" s="666"/>
      <c r="W239" s="670"/>
      <c r="X239" s="795"/>
      <c r="Y239" s="942">
        <f t="shared" si="52"/>
        <v>0.25337291666666661</v>
      </c>
      <c r="Z239" s="942"/>
      <c r="AA239" s="845"/>
      <c r="AB239" s="943">
        <f t="shared" si="57"/>
        <v>0.25337291666666661</v>
      </c>
    </row>
    <row r="240" spans="1:29" ht="13.5" thickBot="1" x14ac:dyDescent="0.25">
      <c r="A240" s="685">
        <v>44369</v>
      </c>
      <c r="B240" s="686">
        <v>0.71875</v>
      </c>
      <c r="C240" s="687">
        <v>35</v>
      </c>
      <c r="D240" s="977">
        <f t="shared" si="59"/>
        <v>5.5555555555555559E-2</v>
      </c>
      <c r="E240" s="825"/>
      <c r="F240" s="626" t="s">
        <v>95</v>
      </c>
      <c r="G240" s="868" t="s">
        <v>852</v>
      </c>
      <c r="H240" s="618">
        <v>318</v>
      </c>
      <c r="I240" s="626" t="s">
        <v>13</v>
      </c>
      <c r="J240" s="625">
        <v>100</v>
      </c>
      <c r="K240" s="666">
        <v>4</v>
      </c>
      <c r="L240" s="666">
        <v>3</v>
      </c>
      <c r="M240" s="795">
        <v>8</v>
      </c>
      <c r="N240" s="679" t="s">
        <v>940</v>
      </c>
      <c r="O240" s="776">
        <f t="shared" si="58"/>
        <v>5</v>
      </c>
      <c r="P240" s="689">
        <f t="shared" si="56"/>
        <v>3.2869999999999996E-2</v>
      </c>
      <c r="Q240" s="671"/>
      <c r="R240" s="896"/>
      <c r="S240" s="626"/>
      <c r="T240" s="776"/>
      <c r="U240" s="666"/>
      <c r="V240" s="666"/>
      <c r="W240" s="670"/>
      <c r="X240" s="795"/>
      <c r="Y240" s="942">
        <f t="shared" si="52"/>
        <v>3.2869999999999996E-2</v>
      </c>
      <c r="Z240" s="942"/>
      <c r="AA240" s="845"/>
      <c r="AB240" s="943">
        <f t="shared" si="57"/>
        <v>3.2869999999999996E-2</v>
      </c>
      <c r="AC240" s="629"/>
    </row>
    <row r="241" spans="1:29" ht="13.5" thickBot="1" x14ac:dyDescent="0.25">
      <c r="A241" s="685">
        <v>44363</v>
      </c>
      <c r="B241" s="686">
        <v>0.4861111111111111</v>
      </c>
      <c r="C241" s="687">
        <v>21</v>
      </c>
      <c r="D241" s="977">
        <f t="shared" si="59"/>
        <v>0.37760416666666663</v>
      </c>
      <c r="E241" s="825"/>
      <c r="F241" s="626" t="s">
        <v>95</v>
      </c>
      <c r="G241" s="868" t="s">
        <v>852</v>
      </c>
      <c r="H241" s="618">
        <v>319</v>
      </c>
      <c r="I241" s="626" t="s">
        <v>13</v>
      </c>
      <c r="J241" s="625">
        <v>160</v>
      </c>
      <c r="K241" s="688">
        <v>86</v>
      </c>
      <c r="L241" s="688">
        <v>66</v>
      </c>
      <c r="M241" s="799">
        <v>87</v>
      </c>
      <c r="N241" s="679" t="s">
        <v>72</v>
      </c>
      <c r="O241" s="776">
        <f t="shared" si="58"/>
        <v>79.666666666666671</v>
      </c>
      <c r="P241" s="689">
        <f t="shared" si="56"/>
        <v>0.32733041666666668</v>
      </c>
      <c r="Q241" s="689"/>
      <c r="R241" s="896"/>
      <c r="S241" s="626"/>
      <c r="T241" s="718"/>
      <c r="U241" s="688"/>
      <c r="V241" s="688"/>
      <c r="W241" s="670"/>
      <c r="X241" s="795"/>
      <c r="Y241" s="942">
        <f t="shared" si="52"/>
        <v>0.32733041666666668</v>
      </c>
      <c r="Z241" s="942"/>
      <c r="AA241" s="845"/>
      <c r="AB241" s="943">
        <f t="shared" si="57"/>
        <v>0.32733041666666668</v>
      </c>
      <c r="AC241" s="629"/>
    </row>
    <row r="242" spans="1:29" ht="13.5" thickBot="1" x14ac:dyDescent="0.25">
      <c r="A242" s="685">
        <v>44364</v>
      </c>
      <c r="B242" s="686">
        <v>0.38194444444444442</v>
      </c>
      <c r="C242" s="687">
        <v>23</v>
      </c>
      <c r="D242" s="977">
        <f t="shared" si="59"/>
        <v>0.12152777777777778</v>
      </c>
      <c r="E242" s="825"/>
      <c r="F242" s="626" t="s">
        <v>95</v>
      </c>
      <c r="G242" s="868" t="s">
        <v>852</v>
      </c>
      <c r="H242" s="618">
        <v>321</v>
      </c>
      <c r="I242" s="626" t="s">
        <v>13</v>
      </c>
      <c r="J242" s="625">
        <v>160</v>
      </c>
      <c r="K242" s="688">
        <v>28</v>
      </c>
      <c r="L242" s="688">
        <v>24</v>
      </c>
      <c r="M242" s="799">
        <v>24</v>
      </c>
      <c r="N242" s="679" t="s">
        <v>186</v>
      </c>
      <c r="O242" s="776">
        <f t="shared" si="58"/>
        <v>25.333333333333332</v>
      </c>
      <c r="P242" s="689">
        <f t="shared" si="56"/>
        <v>0.10408833333333331</v>
      </c>
      <c r="Q242" s="689"/>
      <c r="R242" s="896"/>
      <c r="S242" s="626"/>
      <c r="T242" s="718"/>
      <c r="U242" s="688"/>
      <c r="V242" s="688"/>
      <c r="W242" s="670"/>
      <c r="X242" s="795"/>
      <c r="Y242" s="942">
        <f t="shared" si="52"/>
        <v>0.10408833333333331</v>
      </c>
      <c r="Z242" s="942"/>
      <c r="AA242" s="845"/>
      <c r="AB242" s="943">
        <f t="shared" si="57"/>
        <v>0.10408833333333331</v>
      </c>
      <c r="AC242" s="629"/>
    </row>
    <row r="243" spans="1:29" ht="13.5" thickBot="1" x14ac:dyDescent="0.25">
      <c r="A243" s="685">
        <v>44364</v>
      </c>
      <c r="B243" s="686">
        <v>0.8125</v>
      </c>
      <c r="C243" s="687">
        <v>23</v>
      </c>
      <c r="D243" s="977">
        <f t="shared" si="59"/>
        <v>0.28611111111111109</v>
      </c>
      <c r="E243" s="825"/>
      <c r="F243" s="626" t="s">
        <v>95</v>
      </c>
      <c r="G243" s="868" t="s">
        <v>852</v>
      </c>
      <c r="H243" s="618">
        <v>322</v>
      </c>
      <c r="I243" s="626" t="s">
        <v>13</v>
      </c>
      <c r="J243" s="625">
        <v>250</v>
      </c>
      <c r="K243" s="688">
        <v>97</v>
      </c>
      <c r="L243" s="688">
        <v>103</v>
      </c>
      <c r="M243" s="799">
        <v>79</v>
      </c>
      <c r="N243" s="679" t="s">
        <v>235</v>
      </c>
      <c r="O243" s="776">
        <f t="shared" si="58"/>
        <v>93</v>
      </c>
      <c r="P243" s="689">
        <f t="shared" si="56"/>
        <v>0.24455279999999999</v>
      </c>
      <c r="Q243" s="689"/>
      <c r="R243" s="896"/>
      <c r="S243" s="626"/>
      <c r="T243" s="718"/>
      <c r="U243" s="688"/>
      <c r="V243" s="688"/>
      <c r="W243" s="670"/>
      <c r="X243" s="795"/>
      <c r="Y243" s="942">
        <f t="shared" si="52"/>
        <v>0.24455279999999999</v>
      </c>
      <c r="Z243" s="942"/>
      <c r="AA243" s="845"/>
      <c r="AB243" s="943">
        <f t="shared" si="57"/>
        <v>0.24455279999999999</v>
      </c>
      <c r="AC243" s="629"/>
    </row>
    <row r="244" spans="1:29" s="630" customFormat="1" ht="13.5" thickBot="1" x14ac:dyDescent="0.25">
      <c r="A244" s="685">
        <v>44391</v>
      </c>
      <c r="B244" s="686">
        <v>0.78125</v>
      </c>
      <c r="C244" s="983">
        <v>30</v>
      </c>
      <c r="D244" s="977">
        <f t="shared" si="59"/>
        <v>0.22156084656084654</v>
      </c>
      <c r="E244" s="825">
        <f>(MAX(T244:V244))/S244/1.44</f>
        <v>0.19620811287477954</v>
      </c>
      <c r="F244" s="626" t="s">
        <v>90</v>
      </c>
      <c r="G244" s="868" t="s">
        <v>852</v>
      </c>
      <c r="H244" s="618">
        <v>324</v>
      </c>
      <c r="I244" s="626" t="s">
        <v>13</v>
      </c>
      <c r="J244" s="625">
        <v>630</v>
      </c>
      <c r="K244" s="666">
        <v>94</v>
      </c>
      <c r="L244" s="666">
        <v>189</v>
      </c>
      <c r="M244" s="795">
        <v>201</v>
      </c>
      <c r="N244" s="679" t="s">
        <v>70</v>
      </c>
      <c r="O244" s="776">
        <f t="shared" si="58"/>
        <v>161.33333333333334</v>
      </c>
      <c r="P244" s="689">
        <f t="shared" si="56"/>
        <v>0.16835005291005292</v>
      </c>
      <c r="Q244" s="672" t="s">
        <v>892</v>
      </c>
      <c r="R244" s="896" t="s">
        <v>15</v>
      </c>
      <c r="S244" s="626">
        <v>630</v>
      </c>
      <c r="T244" s="776">
        <v>169</v>
      </c>
      <c r="U244" s="666">
        <v>118</v>
      </c>
      <c r="V244" s="666">
        <v>178</v>
      </c>
      <c r="W244" s="670" t="s">
        <v>167</v>
      </c>
      <c r="X244" s="795">
        <f>(T244+U244+V244)/3</f>
        <v>155</v>
      </c>
      <c r="Y244" s="942">
        <f t="shared" si="52"/>
        <v>0.16835005291005292</v>
      </c>
      <c r="Z244" s="942">
        <f>1.73*0.38*X244/S244</f>
        <v>0.16174126984126982</v>
      </c>
      <c r="AA244" s="846" t="s">
        <v>892</v>
      </c>
      <c r="AB244" s="943">
        <f t="shared" si="57"/>
        <v>0.33009132275132275</v>
      </c>
    </row>
    <row r="245" spans="1:29" s="630" customFormat="1" ht="13.5" thickBot="1" x14ac:dyDescent="0.25">
      <c r="A245" s="685">
        <v>44384</v>
      </c>
      <c r="B245" s="686">
        <v>0.40277777777777773</v>
      </c>
      <c r="C245" s="983">
        <v>30</v>
      </c>
      <c r="D245" s="977">
        <f t="shared" si="59"/>
        <v>0.15277777777777779</v>
      </c>
      <c r="E245" s="825"/>
      <c r="F245" s="626" t="s">
        <v>95</v>
      </c>
      <c r="G245" s="868" t="s">
        <v>852</v>
      </c>
      <c r="H245" s="618">
        <v>325</v>
      </c>
      <c r="I245" s="626" t="s">
        <v>13</v>
      </c>
      <c r="J245" s="625">
        <v>250</v>
      </c>
      <c r="K245" s="666">
        <v>50</v>
      </c>
      <c r="L245" s="666">
        <v>55</v>
      </c>
      <c r="M245" s="795">
        <v>23</v>
      </c>
      <c r="N245" s="679" t="s">
        <v>360</v>
      </c>
      <c r="O245" s="776">
        <f t="shared" si="58"/>
        <v>42.666666666666664</v>
      </c>
      <c r="P245" s="689">
        <f t="shared" si="56"/>
        <v>0.11219626666666666</v>
      </c>
      <c r="Q245" s="671" t="s">
        <v>892</v>
      </c>
      <c r="R245" s="896"/>
      <c r="S245" s="679"/>
      <c r="T245" s="776"/>
      <c r="U245" s="666"/>
      <c r="V245" s="666"/>
      <c r="W245" s="670"/>
      <c r="X245" s="795"/>
      <c r="Y245" s="942">
        <f t="shared" si="52"/>
        <v>0.11219626666666666</v>
      </c>
      <c r="Z245" s="942"/>
      <c r="AA245" s="845"/>
      <c r="AB245" s="943">
        <f t="shared" si="57"/>
        <v>0.11219626666666666</v>
      </c>
    </row>
    <row r="246" spans="1:29" s="630" customFormat="1" ht="13.5" thickBot="1" x14ac:dyDescent="0.25">
      <c r="A246" s="685">
        <v>44384</v>
      </c>
      <c r="B246" s="686">
        <v>0.41666666666666669</v>
      </c>
      <c r="C246" s="1051">
        <v>30</v>
      </c>
      <c r="D246" s="977">
        <f t="shared" si="59"/>
        <v>0.51388888888888895</v>
      </c>
      <c r="E246" s="825">
        <f>(MAX(T246:V246))/S246/1.44</f>
        <v>0.32777777777777778</v>
      </c>
      <c r="F246" s="626" t="s">
        <v>90</v>
      </c>
      <c r="G246" s="868" t="s">
        <v>852</v>
      </c>
      <c r="H246" s="618">
        <v>326</v>
      </c>
      <c r="I246" s="626" t="s">
        <v>13</v>
      </c>
      <c r="J246" s="625">
        <v>250</v>
      </c>
      <c r="K246" s="666">
        <v>185</v>
      </c>
      <c r="L246" s="666">
        <v>134</v>
      </c>
      <c r="M246" s="795">
        <v>169</v>
      </c>
      <c r="N246" s="679" t="s">
        <v>155</v>
      </c>
      <c r="O246" s="776">
        <f t="shared" si="58"/>
        <v>162.66666666666666</v>
      </c>
      <c r="P246" s="689">
        <f t="shared" si="56"/>
        <v>0.4277482666666666</v>
      </c>
      <c r="Q246" s="672" t="s">
        <v>549</v>
      </c>
      <c r="R246" s="896" t="s">
        <v>15</v>
      </c>
      <c r="S246" s="626">
        <v>250</v>
      </c>
      <c r="T246" s="776">
        <v>118</v>
      </c>
      <c r="U246" s="666">
        <v>101</v>
      </c>
      <c r="V246" s="666">
        <v>88</v>
      </c>
      <c r="W246" s="670" t="s">
        <v>388</v>
      </c>
      <c r="X246" s="795">
        <f>(T246+U246+V246)/3</f>
        <v>102.33333333333333</v>
      </c>
      <c r="Y246" s="942">
        <f t="shared" si="52"/>
        <v>0.4277482666666666</v>
      </c>
      <c r="Z246" s="942">
        <f>1.73*0.38*X246/S246</f>
        <v>0.26909573333333331</v>
      </c>
      <c r="AA246" s="846" t="s">
        <v>548</v>
      </c>
      <c r="AB246" s="943">
        <f t="shared" si="57"/>
        <v>0.69684399999999991</v>
      </c>
      <c r="AC246" s="639"/>
    </row>
    <row r="247" spans="1:29" s="630" customFormat="1" ht="13.5" thickBot="1" x14ac:dyDescent="0.25">
      <c r="A247" s="685">
        <v>44384</v>
      </c>
      <c r="B247" s="686">
        <v>0.58333333333333337</v>
      </c>
      <c r="C247" s="983">
        <v>30</v>
      </c>
      <c r="D247" s="977">
        <f t="shared" si="59"/>
        <v>0.18229166666666669</v>
      </c>
      <c r="E247" s="825"/>
      <c r="F247" s="626" t="s">
        <v>95</v>
      </c>
      <c r="G247" s="868" t="s">
        <v>852</v>
      </c>
      <c r="H247" s="618">
        <v>327</v>
      </c>
      <c r="I247" s="626" t="s">
        <v>13</v>
      </c>
      <c r="J247" s="625">
        <v>400</v>
      </c>
      <c r="K247" s="666">
        <v>105</v>
      </c>
      <c r="L247" s="666">
        <v>95</v>
      </c>
      <c r="M247" s="795">
        <v>92</v>
      </c>
      <c r="N247" s="679" t="s">
        <v>83</v>
      </c>
      <c r="O247" s="776">
        <f t="shared" si="58"/>
        <v>97.333333333333329</v>
      </c>
      <c r="P247" s="689">
        <f t="shared" si="56"/>
        <v>0.15996733333333332</v>
      </c>
      <c r="Q247" s="672" t="s">
        <v>892</v>
      </c>
      <c r="R247" s="896"/>
      <c r="S247" s="679"/>
      <c r="T247" s="776"/>
      <c r="U247" s="666"/>
      <c r="V247" s="666"/>
      <c r="W247" s="670"/>
      <c r="X247" s="795"/>
      <c r="Y247" s="942">
        <f t="shared" si="52"/>
        <v>0.15996733333333332</v>
      </c>
      <c r="Z247" s="942"/>
      <c r="AA247" s="845"/>
      <c r="AB247" s="943">
        <f t="shared" si="57"/>
        <v>0.15996733333333332</v>
      </c>
      <c r="AC247" s="639"/>
    </row>
    <row r="248" spans="1:29" s="630" customFormat="1" ht="26.25" thickBot="1" x14ac:dyDescent="0.25">
      <c r="A248" s="685">
        <v>44384</v>
      </c>
      <c r="B248" s="686">
        <v>0.60416666666666663</v>
      </c>
      <c r="C248" s="983">
        <v>30</v>
      </c>
      <c r="D248" s="977">
        <f t="shared" si="59"/>
        <v>0</v>
      </c>
      <c r="E248" s="825"/>
      <c r="F248" s="626" t="s">
        <v>90</v>
      </c>
      <c r="G248" s="868" t="s">
        <v>852</v>
      </c>
      <c r="H248" s="618">
        <v>328</v>
      </c>
      <c r="I248" s="626" t="s">
        <v>939</v>
      </c>
      <c r="J248" s="625">
        <v>250</v>
      </c>
      <c r="K248" s="666"/>
      <c r="L248" s="666"/>
      <c r="M248" s="795"/>
      <c r="N248" s="679"/>
      <c r="O248" s="776">
        <f t="shared" si="58"/>
        <v>0</v>
      </c>
      <c r="P248" s="689">
        <f t="shared" si="56"/>
        <v>0</v>
      </c>
      <c r="Q248" s="671" t="s">
        <v>891</v>
      </c>
      <c r="R248" s="896"/>
      <c r="S248" s="679"/>
      <c r="T248" s="776"/>
      <c r="U248" s="666"/>
      <c r="V248" s="666"/>
      <c r="W248" s="670"/>
      <c r="X248" s="795"/>
      <c r="Y248" s="942">
        <f t="shared" si="52"/>
        <v>0</v>
      </c>
      <c r="Z248" s="942"/>
      <c r="AA248" s="845"/>
      <c r="AB248" s="943">
        <f t="shared" si="57"/>
        <v>0</v>
      </c>
    </row>
    <row r="249" spans="1:29" s="630" customFormat="1" ht="13.5" thickBot="1" x14ac:dyDescent="0.25">
      <c r="A249" s="685">
        <v>44398</v>
      </c>
      <c r="B249" s="686">
        <v>0.36458333333333331</v>
      </c>
      <c r="C249" s="983">
        <v>22</v>
      </c>
      <c r="D249" s="977">
        <f t="shared" si="59"/>
        <v>0.60069444444444442</v>
      </c>
      <c r="E249" s="825">
        <f>(MAX(T249:V249))/S249/1.44</f>
        <v>0.72743055555555569</v>
      </c>
      <c r="F249" s="626" t="s">
        <v>90</v>
      </c>
      <c r="G249" s="868" t="s">
        <v>852</v>
      </c>
      <c r="H249" s="618">
        <v>329</v>
      </c>
      <c r="I249" s="626" t="s">
        <v>13</v>
      </c>
      <c r="J249" s="625">
        <v>400</v>
      </c>
      <c r="K249" s="666">
        <v>346</v>
      </c>
      <c r="L249" s="666">
        <v>281</v>
      </c>
      <c r="M249" s="795">
        <v>256</v>
      </c>
      <c r="N249" s="679" t="s">
        <v>242</v>
      </c>
      <c r="O249" s="776">
        <f t="shared" si="58"/>
        <v>294.33333333333331</v>
      </c>
      <c r="P249" s="689">
        <f t="shared" ref="P249:P267" si="60">1.73*0.38*O249/J249</f>
        <v>0.48373683333333334</v>
      </c>
      <c r="Q249" s="672" t="s">
        <v>892</v>
      </c>
      <c r="R249" s="896" t="s">
        <v>15</v>
      </c>
      <c r="S249" s="626">
        <v>400</v>
      </c>
      <c r="T249" s="776">
        <v>419</v>
      </c>
      <c r="U249" s="666">
        <v>405</v>
      </c>
      <c r="V249" s="666">
        <v>371</v>
      </c>
      <c r="W249" s="670" t="s">
        <v>938</v>
      </c>
      <c r="X249" s="795">
        <f>(T249+U249+V249)/3</f>
        <v>398.33333333333331</v>
      </c>
      <c r="Y249" s="942">
        <f t="shared" si="52"/>
        <v>0.48373683333333334</v>
      </c>
      <c r="Z249" s="942">
        <f>1.73*0.38*X249/S249</f>
        <v>0.65466083333333325</v>
      </c>
      <c r="AA249" s="846" t="s">
        <v>892</v>
      </c>
      <c r="AB249" s="943">
        <f t="shared" si="57"/>
        <v>1.1383976666666666</v>
      </c>
    </row>
    <row r="250" spans="1:29" s="630" customFormat="1" ht="13.5" thickBot="1" x14ac:dyDescent="0.25">
      <c r="A250" s="685">
        <v>44404</v>
      </c>
      <c r="B250" s="686">
        <v>0.49305555555555558</v>
      </c>
      <c r="C250" s="687">
        <v>26</v>
      </c>
      <c r="D250" s="977">
        <f t="shared" si="59"/>
        <v>0.14166666666666666</v>
      </c>
      <c r="E250" s="825">
        <f>(MAX(T250:V250))/S250/1.44</f>
        <v>0</v>
      </c>
      <c r="F250" s="626" t="s">
        <v>90</v>
      </c>
      <c r="G250" s="868" t="s">
        <v>852</v>
      </c>
      <c r="H250" s="618">
        <v>330</v>
      </c>
      <c r="I250" s="626" t="s">
        <v>146</v>
      </c>
      <c r="J250" s="625">
        <v>1000</v>
      </c>
      <c r="K250" s="666">
        <v>177</v>
      </c>
      <c r="L250" s="666">
        <v>191</v>
      </c>
      <c r="M250" s="795">
        <v>204</v>
      </c>
      <c r="N250" s="679" t="s">
        <v>266</v>
      </c>
      <c r="O250" s="776">
        <f t="shared" si="58"/>
        <v>190.66666666666666</v>
      </c>
      <c r="P250" s="689">
        <f t="shared" si="60"/>
        <v>0.12534426666666665</v>
      </c>
      <c r="Q250" s="672" t="s">
        <v>550</v>
      </c>
      <c r="R250" s="896" t="s">
        <v>214</v>
      </c>
      <c r="S250" s="626">
        <v>1000</v>
      </c>
      <c r="T250" s="776"/>
      <c r="U250" s="666"/>
      <c r="V250" s="666"/>
      <c r="W250" s="670"/>
      <c r="X250" s="795">
        <f>(T250+U250+V250)/3</f>
        <v>0</v>
      </c>
      <c r="Y250" s="942">
        <f t="shared" si="52"/>
        <v>0.12534426666666665</v>
      </c>
      <c r="Z250" s="942">
        <f>1.73*0.38*X250/S250</f>
        <v>0</v>
      </c>
      <c r="AA250" s="846" t="s">
        <v>888</v>
      </c>
      <c r="AB250" s="943">
        <f t="shared" si="57"/>
        <v>0.12534426666666665</v>
      </c>
    </row>
    <row r="251" spans="1:29" s="630" customFormat="1" ht="13.5" thickBot="1" x14ac:dyDescent="0.25">
      <c r="A251" s="685">
        <v>44404</v>
      </c>
      <c r="B251" s="686">
        <v>0.4861111111111111</v>
      </c>
      <c r="C251" s="687">
        <v>25</v>
      </c>
      <c r="D251" s="977">
        <f t="shared" si="59"/>
        <v>0.24166666666666667</v>
      </c>
      <c r="E251" s="825">
        <f>(MAX(T251:V251))/S251/1.44</f>
        <v>0.38333333333333336</v>
      </c>
      <c r="F251" s="626" t="s">
        <v>231</v>
      </c>
      <c r="G251" s="868" t="s">
        <v>852</v>
      </c>
      <c r="H251" s="618">
        <v>332</v>
      </c>
      <c r="I251" s="626" t="s">
        <v>13</v>
      </c>
      <c r="J251" s="625">
        <v>250</v>
      </c>
      <c r="K251" s="666">
        <v>87</v>
      </c>
      <c r="L251" s="666">
        <v>84</v>
      </c>
      <c r="M251" s="795">
        <v>83</v>
      </c>
      <c r="N251" s="679" t="s">
        <v>65</v>
      </c>
      <c r="O251" s="776">
        <f t="shared" si="58"/>
        <v>84.666666666666671</v>
      </c>
      <c r="P251" s="689">
        <f t="shared" si="60"/>
        <v>0.22263946666666667</v>
      </c>
      <c r="Q251" s="672"/>
      <c r="R251" s="896" t="s">
        <v>15</v>
      </c>
      <c r="S251" s="626">
        <v>250</v>
      </c>
      <c r="T251" s="776">
        <v>138</v>
      </c>
      <c r="U251" s="666">
        <v>104</v>
      </c>
      <c r="V251" s="666">
        <v>113</v>
      </c>
      <c r="W251" s="670" t="s">
        <v>44</v>
      </c>
      <c r="X251" s="795">
        <f>(T251+U251+V251)/3</f>
        <v>118.33333333333333</v>
      </c>
      <c r="Y251" s="942">
        <f t="shared" si="52"/>
        <v>0.22263946666666667</v>
      </c>
      <c r="Z251" s="942">
        <f>1.73*0.38*X251/S251</f>
        <v>0.31116933333333335</v>
      </c>
      <c r="AA251" s="846"/>
      <c r="AB251" s="943">
        <f t="shared" si="57"/>
        <v>0.53380880000000008</v>
      </c>
    </row>
    <row r="252" spans="1:29" s="630" customFormat="1" ht="13.5" thickBot="1" x14ac:dyDescent="0.25">
      <c r="A252" s="685">
        <v>44430</v>
      </c>
      <c r="B252" s="686">
        <v>0.54166666666666663</v>
      </c>
      <c r="C252" s="687">
        <v>16</v>
      </c>
      <c r="D252" s="1040">
        <f t="shared" si="59"/>
        <v>0.40555555555555556</v>
      </c>
      <c r="E252" s="825"/>
      <c r="F252" s="626"/>
      <c r="G252" s="868"/>
      <c r="H252" s="618">
        <v>333</v>
      </c>
      <c r="I252" s="626" t="s">
        <v>13</v>
      </c>
      <c r="J252" s="625">
        <v>250</v>
      </c>
      <c r="K252" s="666">
        <v>146</v>
      </c>
      <c r="L252" s="666">
        <v>104</v>
      </c>
      <c r="M252" s="795">
        <v>130</v>
      </c>
      <c r="N252" s="679" t="s">
        <v>937</v>
      </c>
      <c r="O252" s="776">
        <f t="shared" si="58"/>
        <v>126.66666666666667</v>
      </c>
      <c r="P252" s="689">
        <f t="shared" si="60"/>
        <v>0.33308266666666669</v>
      </c>
      <c r="Q252" s="672"/>
      <c r="R252" s="896"/>
      <c r="S252" s="626"/>
      <c r="T252" s="776"/>
      <c r="U252" s="666"/>
      <c r="V252" s="666"/>
      <c r="W252" s="670"/>
      <c r="X252" s="795"/>
      <c r="Y252" s="942">
        <f t="shared" si="52"/>
        <v>0.33308266666666669</v>
      </c>
      <c r="Z252" s="942"/>
      <c r="AA252" s="846"/>
      <c r="AB252" s="943">
        <f t="shared" si="57"/>
        <v>0.33308266666666669</v>
      </c>
    </row>
    <row r="253" spans="1:29" s="630" customFormat="1" ht="13.5" thickBot="1" x14ac:dyDescent="0.25">
      <c r="A253" s="685">
        <v>44400</v>
      </c>
      <c r="B253" s="686">
        <v>0.71875</v>
      </c>
      <c r="C253" s="687">
        <v>21</v>
      </c>
      <c r="D253" s="832">
        <f t="shared" si="59"/>
        <v>0.3125</v>
      </c>
      <c r="E253" s="825">
        <f>(MAX(T253:V253))/S253/1.44</f>
        <v>0.13503086419753088</v>
      </c>
      <c r="F253" s="626" t="s">
        <v>90</v>
      </c>
      <c r="G253" s="868" t="s">
        <v>852</v>
      </c>
      <c r="H253" s="618">
        <v>334</v>
      </c>
      <c r="I253" s="626" t="s">
        <v>13</v>
      </c>
      <c r="J253" s="625">
        <v>180</v>
      </c>
      <c r="K253" s="666">
        <v>81</v>
      </c>
      <c r="L253" s="666">
        <v>61</v>
      </c>
      <c r="M253" s="795">
        <v>44</v>
      </c>
      <c r="N253" s="679" t="s">
        <v>14</v>
      </c>
      <c r="O253" s="776">
        <f t="shared" si="58"/>
        <v>62</v>
      </c>
      <c r="P253" s="689">
        <f t="shared" si="60"/>
        <v>0.22643777777777779</v>
      </c>
      <c r="Q253" s="672" t="s">
        <v>548</v>
      </c>
      <c r="R253" s="896" t="s">
        <v>15</v>
      </c>
      <c r="S253" s="626">
        <v>180</v>
      </c>
      <c r="T253" s="776">
        <v>19</v>
      </c>
      <c r="U253" s="666">
        <v>35</v>
      </c>
      <c r="V253" s="666">
        <v>31</v>
      </c>
      <c r="W253" s="670" t="s">
        <v>62</v>
      </c>
      <c r="X253" s="795">
        <f>(T253+U253+V253)/3</f>
        <v>28.333333333333332</v>
      </c>
      <c r="Y253" s="942">
        <f t="shared" si="52"/>
        <v>0.22643777777777779</v>
      </c>
      <c r="Z253" s="942">
        <f>1.73*0.38*X253/S253</f>
        <v>0.10347962962962962</v>
      </c>
      <c r="AA253" s="846" t="s">
        <v>549</v>
      </c>
      <c r="AB253" s="943">
        <f t="shared" si="57"/>
        <v>0.32991740740740738</v>
      </c>
    </row>
    <row r="254" spans="1:29" s="630" customFormat="1" ht="13.5" thickBot="1" x14ac:dyDescent="0.25">
      <c r="A254" s="685">
        <v>44404</v>
      </c>
      <c r="B254" s="686">
        <v>0.59027777777777779</v>
      </c>
      <c r="C254" s="687">
        <v>26</v>
      </c>
      <c r="D254" s="977">
        <f t="shared" si="59"/>
        <v>0.40581597222222221</v>
      </c>
      <c r="E254" s="825">
        <f>(MAX(T254:V254))/S254/1.44</f>
        <v>1.54320987654321E-2</v>
      </c>
      <c r="F254" s="626" t="s">
        <v>231</v>
      </c>
      <c r="G254" s="868" t="s">
        <v>852</v>
      </c>
      <c r="H254" s="618">
        <v>335</v>
      </c>
      <c r="I254" s="626" t="s">
        <v>13</v>
      </c>
      <c r="J254" s="625">
        <v>320</v>
      </c>
      <c r="K254" s="666">
        <v>187</v>
      </c>
      <c r="L254" s="666">
        <v>186</v>
      </c>
      <c r="M254" s="795">
        <v>187</v>
      </c>
      <c r="N254" s="679" t="s">
        <v>302</v>
      </c>
      <c r="O254" s="776">
        <f t="shared" si="58"/>
        <v>186.66666666666666</v>
      </c>
      <c r="P254" s="689">
        <f t="shared" si="60"/>
        <v>0.38348333333333329</v>
      </c>
      <c r="Q254" s="672" t="s">
        <v>548</v>
      </c>
      <c r="R254" s="896" t="s">
        <v>15</v>
      </c>
      <c r="S254" s="626">
        <v>180</v>
      </c>
      <c r="T254" s="776">
        <v>4</v>
      </c>
      <c r="U254" s="666">
        <v>3</v>
      </c>
      <c r="V254" s="666">
        <v>3</v>
      </c>
      <c r="W254" s="670" t="s">
        <v>215</v>
      </c>
      <c r="X254" s="795">
        <f>(T254+U254+V254)/3</f>
        <v>3.3333333333333335</v>
      </c>
      <c r="Y254" s="942">
        <f t="shared" si="52"/>
        <v>0.38348333333333329</v>
      </c>
      <c r="Z254" s="942">
        <f>1.73*0.38*X254/S254</f>
        <v>1.2174074074074075E-2</v>
      </c>
      <c r="AA254" s="1062" t="s">
        <v>548</v>
      </c>
      <c r="AB254" s="943">
        <f t="shared" si="57"/>
        <v>0.39565740740740735</v>
      </c>
    </row>
    <row r="255" spans="1:29" s="631" customFormat="1" ht="26.25" thickBot="1" x14ac:dyDescent="0.25">
      <c r="A255" s="685">
        <v>44386</v>
      </c>
      <c r="B255" s="686">
        <v>0.375</v>
      </c>
      <c r="C255" s="983">
        <v>30</v>
      </c>
      <c r="D255" s="977">
        <f t="shared" si="59"/>
        <v>0.21164021164021166</v>
      </c>
      <c r="E255" s="825"/>
      <c r="F255" s="626" t="s">
        <v>90</v>
      </c>
      <c r="G255" s="868" t="s">
        <v>852</v>
      </c>
      <c r="H255" s="618">
        <v>336</v>
      </c>
      <c r="I255" s="626" t="s">
        <v>987</v>
      </c>
      <c r="J255" s="625">
        <v>630</v>
      </c>
      <c r="K255" s="666">
        <v>186</v>
      </c>
      <c r="L255" s="666">
        <v>175</v>
      </c>
      <c r="M255" s="795">
        <v>192</v>
      </c>
      <c r="N255" s="679" t="s">
        <v>162</v>
      </c>
      <c r="O255" s="776">
        <f t="shared" si="58"/>
        <v>184.33333333333334</v>
      </c>
      <c r="P255" s="689">
        <f t="shared" si="60"/>
        <v>0.19235037037037037</v>
      </c>
      <c r="Q255" s="672" t="s">
        <v>888</v>
      </c>
      <c r="R255" s="896"/>
      <c r="S255" s="679"/>
      <c r="T255" s="776"/>
      <c r="U255" s="666"/>
      <c r="V255" s="666"/>
      <c r="W255" s="670"/>
      <c r="X255" s="795"/>
      <c r="Y255" s="942">
        <f t="shared" si="52"/>
        <v>0.19235037037037037</v>
      </c>
      <c r="Z255" s="942"/>
      <c r="AA255" s="845"/>
      <c r="AB255" s="943">
        <f t="shared" si="57"/>
        <v>0.19235037037037037</v>
      </c>
    </row>
    <row r="256" spans="1:29" s="630" customFormat="1" ht="13.5" thickBot="1" x14ac:dyDescent="0.25">
      <c r="A256" s="685">
        <v>44404</v>
      </c>
      <c r="B256" s="686">
        <v>0.48958333333333331</v>
      </c>
      <c r="C256" s="687">
        <v>26</v>
      </c>
      <c r="D256" s="977">
        <f t="shared" si="59"/>
        <v>0.28645833333333331</v>
      </c>
      <c r="E256" s="825"/>
      <c r="F256" s="626" t="s">
        <v>90</v>
      </c>
      <c r="G256" s="868" t="s">
        <v>852</v>
      </c>
      <c r="H256" s="618">
        <v>337</v>
      </c>
      <c r="I256" s="626" t="s">
        <v>13</v>
      </c>
      <c r="J256" s="625">
        <v>320</v>
      </c>
      <c r="K256" s="666">
        <v>110</v>
      </c>
      <c r="L256" s="666">
        <v>132</v>
      </c>
      <c r="M256" s="795">
        <v>97</v>
      </c>
      <c r="N256" s="679" t="s">
        <v>53</v>
      </c>
      <c r="O256" s="776">
        <f t="shared" si="58"/>
        <v>113</v>
      </c>
      <c r="P256" s="689">
        <f t="shared" si="60"/>
        <v>0.23214437499999999</v>
      </c>
      <c r="Q256" s="672" t="s">
        <v>548</v>
      </c>
      <c r="R256" s="896"/>
      <c r="S256" s="679"/>
      <c r="T256" s="776"/>
      <c r="U256" s="666"/>
      <c r="V256" s="666"/>
      <c r="W256" s="670"/>
      <c r="X256" s="795"/>
      <c r="Y256" s="942">
        <f t="shared" si="52"/>
        <v>0.23214437499999999</v>
      </c>
      <c r="Z256" s="942"/>
      <c r="AA256" s="845"/>
      <c r="AB256" s="943">
        <f t="shared" si="57"/>
        <v>0.23214437499999999</v>
      </c>
    </row>
    <row r="257" spans="1:29" s="630" customFormat="1" ht="13.5" thickBot="1" x14ac:dyDescent="0.25">
      <c r="A257" s="685">
        <v>44389</v>
      </c>
      <c r="B257" s="686">
        <v>0.79861111111111116</v>
      </c>
      <c r="C257" s="983">
        <v>29</v>
      </c>
      <c r="D257" s="977">
        <f t="shared" si="59"/>
        <v>0.328125</v>
      </c>
      <c r="E257" s="825">
        <f>(MAX(T257:V257))/S257/1.44</f>
        <v>0.54861111111111116</v>
      </c>
      <c r="F257" s="626" t="s">
        <v>90</v>
      </c>
      <c r="G257" s="868" t="s">
        <v>852</v>
      </c>
      <c r="H257" s="618">
        <v>338</v>
      </c>
      <c r="I257" s="626" t="s">
        <v>13</v>
      </c>
      <c r="J257" s="625">
        <v>400</v>
      </c>
      <c r="K257" s="666">
        <v>168</v>
      </c>
      <c r="L257" s="666">
        <v>141</v>
      </c>
      <c r="M257" s="795">
        <v>189</v>
      </c>
      <c r="N257" s="679" t="s">
        <v>80</v>
      </c>
      <c r="O257" s="776">
        <f t="shared" si="58"/>
        <v>166</v>
      </c>
      <c r="P257" s="689">
        <f t="shared" si="60"/>
        <v>0.27282099999999998</v>
      </c>
      <c r="Q257" s="672" t="s">
        <v>892</v>
      </c>
      <c r="R257" s="896" t="s">
        <v>15</v>
      </c>
      <c r="S257" s="626">
        <v>400</v>
      </c>
      <c r="T257" s="776">
        <v>316</v>
      </c>
      <c r="U257" s="666">
        <v>238</v>
      </c>
      <c r="V257" s="666">
        <v>206</v>
      </c>
      <c r="W257" s="670" t="s">
        <v>936</v>
      </c>
      <c r="X257" s="795">
        <f>(T257+U257+V257)/3</f>
        <v>253.33333333333334</v>
      </c>
      <c r="Y257" s="942">
        <f t="shared" si="52"/>
        <v>0.27282099999999998</v>
      </c>
      <c r="Z257" s="942">
        <f>1.73*0.38*X257/S257</f>
        <v>0.41635333333333335</v>
      </c>
      <c r="AA257" s="846" t="s">
        <v>890</v>
      </c>
      <c r="AB257" s="943">
        <f t="shared" si="57"/>
        <v>0.68917433333333333</v>
      </c>
      <c r="AC257" s="639"/>
    </row>
    <row r="258" spans="1:29" s="630" customFormat="1" ht="13.5" thickBot="1" x14ac:dyDescent="0.25">
      <c r="A258" s="944">
        <v>44392</v>
      </c>
      <c r="B258" s="945">
        <v>0.38194444444444442</v>
      </c>
      <c r="C258" s="994">
        <v>22</v>
      </c>
      <c r="D258" s="968">
        <f t="shared" si="59"/>
        <v>0.30902777777777779</v>
      </c>
      <c r="E258" s="969"/>
      <c r="F258" s="765" t="s">
        <v>95</v>
      </c>
      <c r="G258" s="871" t="s">
        <v>852</v>
      </c>
      <c r="H258" s="878">
        <v>340</v>
      </c>
      <c r="I258" s="765" t="s">
        <v>13</v>
      </c>
      <c r="J258" s="741">
        <v>400</v>
      </c>
      <c r="K258" s="681">
        <v>160</v>
      </c>
      <c r="L258" s="681">
        <v>178</v>
      </c>
      <c r="M258" s="798">
        <v>169</v>
      </c>
      <c r="N258" s="818" t="s">
        <v>935</v>
      </c>
      <c r="O258" s="779">
        <f t="shared" si="58"/>
        <v>169</v>
      </c>
      <c r="P258" s="689">
        <f t="shared" si="60"/>
        <v>0.27775149999999998</v>
      </c>
      <c r="Q258" s="970" t="s">
        <v>888</v>
      </c>
      <c r="R258" s="898"/>
      <c r="S258" s="818"/>
      <c r="T258" s="779"/>
      <c r="U258" s="681"/>
      <c r="V258" s="681"/>
      <c r="W258" s="682"/>
      <c r="X258" s="798"/>
      <c r="Y258" s="942">
        <f t="shared" si="52"/>
        <v>0.27775149999999998</v>
      </c>
      <c r="Z258" s="942"/>
      <c r="AA258" s="971"/>
      <c r="AB258" s="943">
        <f t="shared" si="57"/>
        <v>0.27775149999999998</v>
      </c>
    </row>
    <row r="259" spans="1:29" s="630" customFormat="1" ht="13.5" thickBot="1" x14ac:dyDescent="0.25">
      <c r="A259" s="1016">
        <v>44438</v>
      </c>
      <c r="B259" s="686">
        <v>0.63680555555555551</v>
      </c>
      <c r="C259" s="665">
        <v>25</v>
      </c>
      <c r="D259" s="977">
        <f t="shared" si="59"/>
        <v>3.4722222222222224E-2</v>
      </c>
      <c r="E259" s="825"/>
      <c r="F259" s="626" t="s">
        <v>95</v>
      </c>
      <c r="G259" s="868" t="s">
        <v>852</v>
      </c>
      <c r="H259" s="618">
        <v>341</v>
      </c>
      <c r="I259" s="626" t="s">
        <v>13</v>
      </c>
      <c r="J259" s="625">
        <v>160</v>
      </c>
      <c r="K259" s="666">
        <v>5</v>
      </c>
      <c r="L259" s="666">
        <v>5</v>
      </c>
      <c r="M259" s="795">
        <v>8</v>
      </c>
      <c r="N259" s="679" t="s">
        <v>258</v>
      </c>
      <c r="O259" s="776">
        <f t="shared" si="58"/>
        <v>6</v>
      </c>
      <c r="P259" s="689">
        <f t="shared" si="60"/>
        <v>2.4652500000000001E-2</v>
      </c>
      <c r="Q259" s="671"/>
      <c r="R259" s="896" t="s">
        <v>991</v>
      </c>
      <c r="S259" s="626">
        <v>160</v>
      </c>
      <c r="T259" s="776"/>
      <c r="U259" s="666"/>
      <c r="V259" s="666"/>
      <c r="W259" s="670"/>
      <c r="X259" s="795"/>
      <c r="Y259" s="942">
        <f t="shared" si="52"/>
        <v>2.4652500000000001E-2</v>
      </c>
      <c r="Z259" s="942">
        <f>1.73*0.38*X259/S259</f>
        <v>0</v>
      </c>
      <c r="AA259" s="845"/>
      <c r="AB259" s="943">
        <f t="shared" si="57"/>
        <v>2.4652500000000001E-2</v>
      </c>
    </row>
    <row r="260" spans="1:29" s="630" customFormat="1" ht="13.5" thickBot="1" x14ac:dyDescent="0.25">
      <c r="A260" s="685">
        <v>44412</v>
      </c>
      <c r="B260" s="686">
        <v>0.76388888888888884</v>
      </c>
      <c r="C260" s="687">
        <v>20</v>
      </c>
      <c r="D260" s="1040">
        <f t="shared" si="59"/>
        <v>0.34722222222222221</v>
      </c>
      <c r="E260" s="832"/>
      <c r="F260" s="626" t="s">
        <v>95</v>
      </c>
      <c r="G260" s="868" t="s">
        <v>852</v>
      </c>
      <c r="H260" s="618">
        <v>342</v>
      </c>
      <c r="I260" s="626" t="s">
        <v>13</v>
      </c>
      <c r="J260" s="625">
        <v>100</v>
      </c>
      <c r="K260" s="666">
        <v>50</v>
      </c>
      <c r="L260" s="666">
        <v>35</v>
      </c>
      <c r="M260" s="795">
        <v>50</v>
      </c>
      <c r="N260" s="679" t="s">
        <v>77</v>
      </c>
      <c r="O260" s="776">
        <f t="shared" si="58"/>
        <v>45</v>
      </c>
      <c r="P260" s="689">
        <f t="shared" si="60"/>
        <v>0.29582999999999998</v>
      </c>
      <c r="Q260" s="671"/>
      <c r="R260" s="905"/>
      <c r="S260" s="626"/>
      <c r="T260" s="776"/>
      <c r="U260" s="666"/>
      <c r="V260" s="666"/>
      <c r="W260" s="670"/>
      <c r="X260" s="795"/>
      <c r="Y260" s="942">
        <f t="shared" ref="Y260:Y323" si="61">1.73*0.38*O260/J260</f>
        <v>0.29582999999999998</v>
      </c>
      <c r="Z260" s="942"/>
      <c r="AA260" s="845"/>
      <c r="AB260" s="943">
        <f t="shared" si="57"/>
        <v>0.29582999999999998</v>
      </c>
    </row>
    <row r="261" spans="1:29" s="705" customFormat="1" ht="13.5" thickBot="1" x14ac:dyDescent="0.25">
      <c r="A261" s="1065">
        <v>44392</v>
      </c>
      <c r="B261" s="985">
        <v>0.40277777777777773</v>
      </c>
      <c r="C261" s="1036">
        <v>22</v>
      </c>
      <c r="D261" s="947">
        <f t="shared" si="59"/>
        <v>2.777777777777778E-2</v>
      </c>
      <c r="E261" s="948"/>
      <c r="F261" s="768" t="s">
        <v>90</v>
      </c>
      <c r="G261" s="874" t="s">
        <v>852</v>
      </c>
      <c r="H261" s="881">
        <v>344</v>
      </c>
      <c r="I261" s="768" t="s">
        <v>13</v>
      </c>
      <c r="J261" s="746">
        <v>400</v>
      </c>
      <c r="K261" s="667">
        <v>16</v>
      </c>
      <c r="L261" s="667">
        <v>16</v>
      </c>
      <c r="M261" s="806">
        <v>15</v>
      </c>
      <c r="N261" s="754" t="s">
        <v>192</v>
      </c>
      <c r="O261" s="785">
        <f t="shared" si="58"/>
        <v>15.666666666666666</v>
      </c>
      <c r="P261" s="1094">
        <f t="shared" si="60"/>
        <v>2.5748166666666666E-2</v>
      </c>
      <c r="Q261" s="712" t="s">
        <v>891</v>
      </c>
      <c r="R261" s="903"/>
      <c r="S261" s="754"/>
      <c r="T261" s="785"/>
      <c r="U261" s="667"/>
      <c r="V261" s="667"/>
      <c r="W261" s="711"/>
      <c r="X261" s="806"/>
      <c r="Y261" s="942">
        <f t="shared" si="61"/>
        <v>2.5748166666666666E-2</v>
      </c>
      <c r="Z261" s="1578"/>
      <c r="AA261" s="853"/>
      <c r="AB261" s="943">
        <f t="shared" si="57"/>
        <v>2.5748166666666666E-2</v>
      </c>
    </row>
    <row r="262" spans="1:29" ht="13.5" thickBot="1" x14ac:dyDescent="0.25">
      <c r="A262" s="1003">
        <v>44389</v>
      </c>
      <c r="B262" s="945">
        <v>0.58333333333333337</v>
      </c>
      <c r="C262" s="1095">
        <v>30</v>
      </c>
      <c r="D262" s="968">
        <f t="shared" si="59"/>
        <v>0.27222222222222225</v>
      </c>
      <c r="E262" s="969">
        <f>(MAX(T262:V262))/S262/1.44</f>
        <v>0</v>
      </c>
      <c r="F262" s="764" t="s">
        <v>90</v>
      </c>
      <c r="G262" s="870" t="s">
        <v>852</v>
      </c>
      <c r="H262" s="879">
        <v>354</v>
      </c>
      <c r="I262" s="764" t="s">
        <v>13</v>
      </c>
      <c r="J262" s="740">
        <v>250</v>
      </c>
      <c r="K262" s="649">
        <v>98</v>
      </c>
      <c r="L262" s="649">
        <v>79</v>
      </c>
      <c r="M262" s="791">
        <v>85</v>
      </c>
      <c r="N262" s="815" t="s">
        <v>144</v>
      </c>
      <c r="O262" s="778">
        <f t="shared" si="58"/>
        <v>87.333333333333329</v>
      </c>
      <c r="P262" s="974">
        <f t="shared" si="60"/>
        <v>0.2296517333333333</v>
      </c>
      <c r="Q262" s="974"/>
      <c r="R262" s="894" t="s">
        <v>15</v>
      </c>
      <c r="S262" s="764">
        <v>160</v>
      </c>
      <c r="T262" s="773"/>
      <c r="U262" s="649"/>
      <c r="V262" s="649"/>
      <c r="W262" s="650" t="s">
        <v>291</v>
      </c>
      <c r="X262" s="798">
        <f>(T262+U262+V262)/3</f>
        <v>0</v>
      </c>
      <c r="Y262" s="942">
        <f t="shared" si="61"/>
        <v>0.2296517333333333</v>
      </c>
      <c r="Z262" s="942">
        <f>1.73*0.38*X262/S262</f>
        <v>0</v>
      </c>
      <c r="AA262" s="848"/>
      <c r="AB262" s="943">
        <f t="shared" si="57"/>
        <v>0.2296517333333333</v>
      </c>
      <c r="AC262" s="629"/>
    </row>
    <row r="263" spans="1:29" s="630" customFormat="1" ht="13.5" thickBot="1" x14ac:dyDescent="0.25">
      <c r="A263" s="685">
        <v>44389</v>
      </c>
      <c r="B263" s="686">
        <v>0.61458333333333337</v>
      </c>
      <c r="C263" s="687">
        <v>30</v>
      </c>
      <c r="D263" s="977">
        <f t="shared" si="59"/>
        <v>0.18055555555555558</v>
      </c>
      <c r="E263" s="825">
        <f>(MAX(T263:V263))/S263/1.44</f>
        <v>0.19097222222222224</v>
      </c>
      <c r="F263" s="626" t="s">
        <v>90</v>
      </c>
      <c r="G263" s="868" t="s">
        <v>852</v>
      </c>
      <c r="H263" s="618">
        <v>356</v>
      </c>
      <c r="I263" s="626" t="s">
        <v>13</v>
      </c>
      <c r="J263" s="625">
        <v>400</v>
      </c>
      <c r="K263" s="666">
        <v>86</v>
      </c>
      <c r="L263" s="666">
        <v>104</v>
      </c>
      <c r="M263" s="795">
        <v>63</v>
      </c>
      <c r="N263" s="679" t="s">
        <v>572</v>
      </c>
      <c r="O263" s="776">
        <f t="shared" si="58"/>
        <v>84.333333333333329</v>
      </c>
      <c r="P263" s="689">
        <f t="shared" si="60"/>
        <v>0.13860183333333331</v>
      </c>
      <c r="Q263" s="672" t="s">
        <v>896</v>
      </c>
      <c r="R263" s="896" t="s">
        <v>15</v>
      </c>
      <c r="S263" s="626">
        <v>400</v>
      </c>
      <c r="T263" s="776">
        <v>90</v>
      </c>
      <c r="U263" s="666">
        <v>110</v>
      </c>
      <c r="V263" s="666">
        <v>91</v>
      </c>
      <c r="W263" s="670" t="s">
        <v>934</v>
      </c>
      <c r="X263" s="795">
        <f>(T263+U263+V263)/3</f>
        <v>97</v>
      </c>
      <c r="Y263" s="942">
        <f t="shared" si="61"/>
        <v>0.13860183333333331</v>
      </c>
      <c r="Z263" s="942">
        <f>1.73*0.38*X263/S263</f>
        <v>0.15941949999999999</v>
      </c>
      <c r="AA263" s="846" t="s">
        <v>896</v>
      </c>
      <c r="AB263" s="943">
        <f t="shared" si="57"/>
        <v>0.2980213333333333</v>
      </c>
    </row>
    <row r="264" spans="1:29" s="700" customFormat="1" ht="13.5" thickBot="1" x14ac:dyDescent="0.25">
      <c r="A264" s="975"/>
      <c r="B264" s="976"/>
      <c r="C264" s="1096"/>
      <c r="D264" s="977">
        <f t="shared" si="59"/>
        <v>8.5069444444444448E-2</v>
      </c>
      <c r="E264" s="825"/>
      <c r="F264" s="624" t="s">
        <v>90</v>
      </c>
      <c r="G264" s="864" t="s">
        <v>852</v>
      </c>
      <c r="H264" s="616">
        <v>357</v>
      </c>
      <c r="I264" s="624" t="s">
        <v>13</v>
      </c>
      <c r="J264" s="659">
        <v>400</v>
      </c>
      <c r="K264" s="632">
        <v>47</v>
      </c>
      <c r="L264" s="632">
        <v>36</v>
      </c>
      <c r="M264" s="789">
        <v>49</v>
      </c>
      <c r="N264" s="813" t="s">
        <v>247</v>
      </c>
      <c r="O264" s="703">
        <f t="shared" si="58"/>
        <v>44</v>
      </c>
      <c r="P264" s="656">
        <f t="shared" si="60"/>
        <v>7.2314000000000003E-2</v>
      </c>
      <c r="Q264" s="647" t="s">
        <v>892</v>
      </c>
      <c r="R264" s="890"/>
      <c r="S264" s="624"/>
      <c r="T264" s="703"/>
      <c r="U264" s="634"/>
      <c r="V264" s="634"/>
      <c r="W264" s="636"/>
      <c r="X264" s="793"/>
      <c r="Y264" s="942">
        <f t="shared" si="61"/>
        <v>7.2314000000000003E-2</v>
      </c>
      <c r="Z264" s="1169"/>
      <c r="AA264" s="839"/>
      <c r="AB264" s="943">
        <f t="shared" si="57"/>
        <v>7.2314000000000003E-2</v>
      </c>
    </row>
    <row r="265" spans="1:29" ht="13.5" thickBot="1" x14ac:dyDescent="0.25">
      <c r="A265" s="685">
        <v>44412</v>
      </c>
      <c r="B265" s="686">
        <v>0.75</v>
      </c>
      <c r="C265" s="687">
        <v>20</v>
      </c>
      <c r="D265" s="1040">
        <f t="shared" si="59"/>
        <v>0.40277777777777779</v>
      </c>
      <c r="E265" s="792"/>
      <c r="F265" s="626" t="s">
        <v>90</v>
      </c>
      <c r="G265" s="868" t="s">
        <v>852</v>
      </c>
      <c r="H265" s="618">
        <v>361</v>
      </c>
      <c r="I265" s="624" t="s">
        <v>13</v>
      </c>
      <c r="J265" s="625">
        <v>100</v>
      </c>
      <c r="K265" s="688">
        <v>45</v>
      </c>
      <c r="L265" s="688">
        <v>35</v>
      </c>
      <c r="M265" s="799">
        <v>58</v>
      </c>
      <c r="N265" s="679" t="s">
        <v>35</v>
      </c>
      <c r="O265" s="776">
        <f t="shared" si="58"/>
        <v>46</v>
      </c>
      <c r="P265" s="689">
        <f t="shared" si="60"/>
        <v>0.30240400000000001</v>
      </c>
      <c r="Q265" s="689"/>
      <c r="R265" s="896"/>
      <c r="S265" s="626"/>
      <c r="T265" s="718"/>
      <c r="U265" s="688"/>
      <c r="V265" s="688"/>
      <c r="W265" s="670"/>
      <c r="X265" s="795"/>
      <c r="Y265" s="942">
        <f t="shared" si="61"/>
        <v>0.30240400000000001</v>
      </c>
      <c r="Z265" s="942"/>
      <c r="AA265" s="845"/>
      <c r="AB265" s="943">
        <f t="shared" si="57"/>
        <v>0.30240400000000001</v>
      </c>
      <c r="AC265" s="629"/>
    </row>
    <row r="266" spans="1:29" ht="13.5" thickBot="1" x14ac:dyDescent="0.25">
      <c r="A266" s="685">
        <v>44417</v>
      </c>
      <c r="B266" s="686">
        <v>0.4375</v>
      </c>
      <c r="C266" s="687">
        <v>24</v>
      </c>
      <c r="D266" s="1040">
        <f t="shared" si="59"/>
        <v>0.19965277777777776</v>
      </c>
      <c r="E266" s="792"/>
      <c r="F266" s="626" t="s">
        <v>90</v>
      </c>
      <c r="G266" s="868" t="s">
        <v>852</v>
      </c>
      <c r="H266" s="618">
        <v>362</v>
      </c>
      <c r="I266" s="626" t="s">
        <v>13</v>
      </c>
      <c r="J266" s="625">
        <v>160</v>
      </c>
      <c r="K266" s="688">
        <v>46</v>
      </c>
      <c r="L266" s="688">
        <v>37</v>
      </c>
      <c r="M266" s="799">
        <v>27</v>
      </c>
      <c r="N266" s="679" t="s">
        <v>52</v>
      </c>
      <c r="O266" s="776">
        <f t="shared" si="58"/>
        <v>36.666666666666664</v>
      </c>
      <c r="P266" s="689">
        <f t="shared" si="60"/>
        <v>0.15065416666666664</v>
      </c>
      <c r="Q266" s="689"/>
      <c r="R266" s="896"/>
      <c r="S266" s="626"/>
      <c r="T266" s="718"/>
      <c r="U266" s="688"/>
      <c r="V266" s="688"/>
      <c r="W266" s="670"/>
      <c r="X266" s="795"/>
      <c r="Y266" s="942">
        <f t="shared" si="61"/>
        <v>0.15065416666666664</v>
      </c>
      <c r="Z266" s="942"/>
      <c r="AA266" s="845"/>
      <c r="AB266" s="943">
        <f t="shared" si="57"/>
        <v>0.15065416666666664</v>
      </c>
      <c r="AC266" s="629"/>
    </row>
    <row r="267" spans="1:29" ht="13.5" thickBot="1" x14ac:dyDescent="0.25">
      <c r="A267" s="685">
        <v>44417</v>
      </c>
      <c r="B267" s="686">
        <v>0.45833333333333331</v>
      </c>
      <c r="C267" s="687">
        <v>23</v>
      </c>
      <c r="D267" s="1040">
        <f t="shared" si="59"/>
        <v>0.22569444444444445</v>
      </c>
      <c r="E267" s="792"/>
      <c r="F267" s="626" t="s">
        <v>90</v>
      </c>
      <c r="G267" s="868" t="s">
        <v>852</v>
      </c>
      <c r="H267" s="618">
        <v>365</v>
      </c>
      <c r="I267" s="626" t="s">
        <v>13</v>
      </c>
      <c r="J267" s="625">
        <v>160</v>
      </c>
      <c r="K267" s="688">
        <v>52</v>
      </c>
      <c r="L267" s="688">
        <v>44</v>
      </c>
      <c r="M267" s="799">
        <v>36</v>
      </c>
      <c r="N267" s="679" t="s">
        <v>83</v>
      </c>
      <c r="O267" s="776">
        <f t="shared" si="58"/>
        <v>44</v>
      </c>
      <c r="P267" s="689">
        <f t="shared" si="60"/>
        <v>0.180785</v>
      </c>
      <c r="Q267" s="689"/>
      <c r="R267" s="896"/>
      <c r="S267" s="626"/>
      <c r="T267" s="718"/>
      <c r="U267" s="688"/>
      <c r="V267" s="688"/>
      <c r="W267" s="670"/>
      <c r="X267" s="795"/>
      <c r="Y267" s="942">
        <f t="shared" si="61"/>
        <v>0.180785</v>
      </c>
      <c r="Z267" s="942"/>
      <c r="AA267" s="845"/>
      <c r="AB267" s="943">
        <f t="shared" si="57"/>
        <v>0.180785</v>
      </c>
      <c r="AC267" s="629"/>
    </row>
    <row r="268" spans="1:29" ht="13.5" thickBot="1" x14ac:dyDescent="0.25">
      <c r="A268" s="685"/>
      <c r="B268" s="686"/>
      <c r="C268" s="687"/>
      <c r="D268" s="1040">
        <f t="shared" si="59"/>
        <v>6.9444444444444448E-2</v>
      </c>
      <c r="E268" s="792"/>
      <c r="F268" s="626" t="s">
        <v>90</v>
      </c>
      <c r="G268" s="868" t="s">
        <v>852</v>
      </c>
      <c r="H268" s="618">
        <v>366</v>
      </c>
      <c r="I268" s="626" t="s">
        <v>13</v>
      </c>
      <c r="J268" s="737">
        <v>250</v>
      </c>
      <c r="K268" s="642">
        <v>10</v>
      </c>
      <c r="L268" s="642">
        <v>12</v>
      </c>
      <c r="M268" s="790">
        <v>25</v>
      </c>
      <c r="N268" s="814" t="s">
        <v>180</v>
      </c>
      <c r="O268" s="776"/>
      <c r="P268" s="689"/>
      <c r="Q268" s="689"/>
      <c r="R268" s="896"/>
      <c r="S268" s="626"/>
      <c r="T268" s="718"/>
      <c r="U268" s="688"/>
      <c r="V268" s="688"/>
      <c r="W268" s="670"/>
      <c r="X268" s="795"/>
      <c r="Y268" s="942">
        <f t="shared" si="61"/>
        <v>0</v>
      </c>
      <c r="Z268" s="942"/>
      <c r="AA268" s="845"/>
      <c r="AB268" s="943">
        <f t="shared" si="57"/>
        <v>0</v>
      </c>
      <c r="AC268" s="629"/>
    </row>
    <row r="269" spans="1:29" ht="13.5" thickBot="1" x14ac:dyDescent="0.25">
      <c r="A269" s="685"/>
      <c r="B269" s="686"/>
      <c r="C269" s="687"/>
      <c r="D269" s="1040">
        <f t="shared" si="59"/>
        <v>0.23003472222222221</v>
      </c>
      <c r="E269" s="792"/>
      <c r="F269" s="626" t="s">
        <v>90</v>
      </c>
      <c r="G269" s="868" t="s">
        <v>852</v>
      </c>
      <c r="H269" s="618">
        <v>367</v>
      </c>
      <c r="I269" s="626" t="s">
        <v>13</v>
      </c>
      <c r="J269" s="737">
        <v>160</v>
      </c>
      <c r="K269" s="642">
        <v>53</v>
      </c>
      <c r="L269" s="642">
        <v>43</v>
      </c>
      <c r="M269" s="790">
        <v>28</v>
      </c>
      <c r="N269" s="814" t="s">
        <v>147</v>
      </c>
      <c r="O269" s="776"/>
      <c r="P269" s="689"/>
      <c r="Q269" s="689"/>
      <c r="R269" s="896"/>
      <c r="S269" s="626"/>
      <c r="T269" s="718"/>
      <c r="U269" s="688"/>
      <c r="V269" s="688"/>
      <c r="W269" s="670"/>
      <c r="X269" s="795"/>
      <c r="Y269" s="942">
        <f t="shared" si="61"/>
        <v>0</v>
      </c>
      <c r="Z269" s="942"/>
      <c r="AA269" s="845"/>
      <c r="AB269" s="943">
        <f t="shared" si="57"/>
        <v>0</v>
      </c>
      <c r="AC269" s="629"/>
    </row>
    <row r="270" spans="1:29" ht="13.5" thickBot="1" x14ac:dyDescent="0.25">
      <c r="A270" s="685"/>
      <c r="B270" s="686"/>
      <c r="C270" s="687"/>
      <c r="D270" s="1040">
        <f t="shared" si="59"/>
        <v>4.9999999999999996E-2</v>
      </c>
      <c r="E270" s="792"/>
      <c r="F270" s="626" t="s">
        <v>90</v>
      </c>
      <c r="G270" s="868" t="s">
        <v>852</v>
      </c>
      <c r="H270" s="618">
        <v>368</v>
      </c>
      <c r="I270" s="626" t="s">
        <v>13</v>
      </c>
      <c r="J270" s="737">
        <v>250</v>
      </c>
      <c r="K270" s="697">
        <v>12</v>
      </c>
      <c r="L270" s="697">
        <v>15</v>
      </c>
      <c r="M270" s="803">
        <v>18</v>
      </c>
      <c r="N270" s="814" t="s">
        <v>30</v>
      </c>
      <c r="O270" s="776"/>
      <c r="P270" s="689"/>
      <c r="Q270" s="689"/>
      <c r="R270" s="896"/>
      <c r="S270" s="626"/>
      <c r="T270" s="718"/>
      <c r="U270" s="688"/>
      <c r="V270" s="688"/>
      <c r="W270" s="670"/>
      <c r="X270" s="795"/>
      <c r="Y270" s="942">
        <f t="shared" si="61"/>
        <v>0</v>
      </c>
      <c r="Z270" s="942"/>
      <c r="AA270" s="845"/>
      <c r="AB270" s="943">
        <f t="shared" si="57"/>
        <v>0</v>
      </c>
      <c r="AC270" s="629"/>
    </row>
    <row r="271" spans="1:29" s="630" customFormat="1" ht="13.5" thickBot="1" x14ac:dyDescent="0.25">
      <c r="A271" s="685">
        <v>44381</v>
      </c>
      <c r="B271" s="686">
        <v>0.81944444444444453</v>
      </c>
      <c r="C271" s="983">
        <v>25</v>
      </c>
      <c r="D271" s="977">
        <f t="shared" si="59"/>
        <v>0.12125220458553791</v>
      </c>
      <c r="E271" s="825">
        <f>(MAX(T271:V271))/S271/1.44</f>
        <v>9.369488536155203E-2</v>
      </c>
      <c r="F271" s="626" t="s">
        <v>90</v>
      </c>
      <c r="G271" s="868" t="s">
        <v>852</v>
      </c>
      <c r="H271" s="618">
        <v>373</v>
      </c>
      <c r="I271" s="626" t="s">
        <v>13</v>
      </c>
      <c r="J271" s="625">
        <v>630</v>
      </c>
      <c r="K271" s="666">
        <v>110</v>
      </c>
      <c r="L271" s="666">
        <v>108</v>
      </c>
      <c r="M271" s="795">
        <v>91</v>
      </c>
      <c r="N271" s="1097" t="s">
        <v>82</v>
      </c>
      <c r="O271" s="776">
        <f>(K271+L271+M271)/3</f>
        <v>103</v>
      </c>
      <c r="P271" s="689">
        <f>1.73*0.38*O271/J271</f>
        <v>0.10747968253968253</v>
      </c>
      <c r="Q271" s="672" t="s">
        <v>892</v>
      </c>
      <c r="R271" s="896" t="s">
        <v>15</v>
      </c>
      <c r="S271" s="626">
        <v>630</v>
      </c>
      <c r="T271" s="776">
        <v>73</v>
      </c>
      <c r="U271" s="666">
        <v>85</v>
      </c>
      <c r="V271" s="666">
        <v>71</v>
      </c>
      <c r="W271" s="670" t="s">
        <v>47</v>
      </c>
      <c r="X271" s="795">
        <f>(T271+U271+V271)/3</f>
        <v>76.333333333333329</v>
      </c>
      <c r="Y271" s="942">
        <f t="shared" si="61"/>
        <v>0.10747968253968253</v>
      </c>
      <c r="Z271" s="942">
        <f>1.73*0.38*X271/S271</f>
        <v>7.9653227513227509E-2</v>
      </c>
      <c r="AA271" s="846" t="s">
        <v>892</v>
      </c>
      <c r="AB271" s="943">
        <f t="shared" si="57"/>
        <v>0.18713291005291005</v>
      </c>
    </row>
    <row r="272" spans="1:29" s="630" customFormat="1" ht="13.5" thickBot="1" x14ac:dyDescent="0.25">
      <c r="A272" s="685">
        <v>44356</v>
      </c>
      <c r="B272" s="686">
        <v>0.3756944444444445</v>
      </c>
      <c r="C272" s="665">
        <v>19</v>
      </c>
      <c r="D272" s="977">
        <f t="shared" si="59"/>
        <v>0.15432098765432098</v>
      </c>
      <c r="E272" s="825"/>
      <c r="F272" s="626" t="s">
        <v>95</v>
      </c>
      <c r="G272" s="868" t="s">
        <v>852</v>
      </c>
      <c r="H272" s="618">
        <v>375</v>
      </c>
      <c r="I272" s="626" t="s">
        <v>13</v>
      </c>
      <c r="J272" s="625">
        <v>63</v>
      </c>
      <c r="K272" s="666">
        <v>7</v>
      </c>
      <c r="L272" s="666">
        <v>14</v>
      </c>
      <c r="M272" s="795">
        <v>4</v>
      </c>
      <c r="N272" s="679" t="s">
        <v>333</v>
      </c>
      <c r="O272" s="776">
        <f>(K272+L272+M272)/3</f>
        <v>8.3333333333333339</v>
      </c>
      <c r="P272" s="689">
        <f>1.73*0.38*O272/J272</f>
        <v>8.6957671957671956E-2</v>
      </c>
      <c r="Q272" s="671"/>
      <c r="R272" s="896"/>
      <c r="S272" s="679"/>
      <c r="T272" s="776"/>
      <c r="U272" s="666"/>
      <c r="V272" s="666"/>
      <c r="W272" s="670"/>
      <c r="X272" s="795"/>
      <c r="Y272" s="942">
        <f t="shared" si="61"/>
        <v>8.6957671957671956E-2</v>
      </c>
      <c r="Z272" s="942"/>
      <c r="AA272" s="845"/>
      <c r="AB272" s="943">
        <f t="shared" si="57"/>
        <v>8.6957671957671956E-2</v>
      </c>
    </row>
    <row r="273" spans="1:29" s="630" customFormat="1" ht="13.5" thickBot="1" x14ac:dyDescent="0.25">
      <c r="A273" s="944">
        <v>44381</v>
      </c>
      <c r="B273" s="945">
        <v>0.87847222222222221</v>
      </c>
      <c r="C273" s="946">
        <v>25</v>
      </c>
      <c r="D273" s="968">
        <f t="shared" si="59"/>
        <v>0.18959435626102292</v>
      </c>
      <c r="E273" s="969">
        <f>(MAX(T273:V273))/S273/1.44</f>
        <v>0.11574074074074074</v>
      </c>
      <c r="F273" s="765" t="s">
        <v>90</v>
      </c>
      <c r="G273" s="871" t="s">
        <v>852</v>
      </c>
      <c r="H273" s="878">
        <v>376</v>
      </c>
      <c r="I273" s="765" t="s">
        <v>13</v>
      </c>
      <c r="J273" s="741">
        <v>630</v>
      </c>
      <c r="K273" s="681">
        <v>172</v>
      </c>
      <c r="L273" s="681">
        <v>111</v>
      </c>
      <c r="M273" s="798">
        <v>156</v>
      </c>
      <c r="N273" s="818" t="s">
        <v>149</v>
      </c>
      <c r="O273" s="779">
        <f>(K273+L273+M273)/3</f>
        <v>146.33333333333334</v>
      </c>
      <c r="P273" s="689">
        <f>1.73*0.38*O273/J273</f>
        <v>0.15269767195767195</v>
      </c>
      <c r="Q273" s="683" t="s">
        <v>892</v>
      </c>
      <c r="R273" s="898" t="s">
        <v>15</v>
      </c>
      <c r="S273" s="765">
        <v>630</v>
      </c>
      <c r="T273" s="779">
        <v>104</v>
      </c>
      <c r="U273" s="681">
        <v>81</v>
      </c>
      <c r="V273" s="681">
        <v>105</v>
      </c>
      <c r="W273" s="682" t="s">
        <v>856</v>
      </c>
      <c r="X273" s="798">
        <f>(T273+U273+V273)/3</f>
        <v>96.666666666666671</v>
      </c>
      <c r="Y273" s="942">
        <f t="shared" si="61"/>
        <v>0.15269767195767195</v>
      </c>
      <c r="Z273" s="942">
        <f>1.73*0.38*X273/S273</f>
        <v>0.10087089947089947</v>
      </c>
      <c r="AA273" s="849" t="s">
        <v>892</v>
      </c>
      <c r="AB273" s="943">
        <f t="shared" si="57"/>
        <v>0.25356857142857142</v>
      </c>
    </row>
    <row r="274" spans="1:29" s="630" customFormat="1" ht="13.5" thickBot="1" x14ac:dyDescent="0.25">
      <c r="A274" s="1003">
        <v>44381</v>
      </c>
      <c r="B274" s="945">
        <v>0.83680555555555547</v>
      </c>
      <c r="C274" s="946">
        <v>25</v>
      </c>
      <c r="D274" s="968">
        <f t="shared" si="59"/>
        <v>0.15983245149911815</v>
      </c>
      <c r="E274" s="969">
        <f>(MAX(T274:V274))/S274/1.44</f>
        <v>9.8104056437389772E-2</v>
      </c>
      <c r="F274" s="765" t="s">
        <v>90</v>
      </c>
      <c r="G274" s="871" t="s">
        <v>852</v>
      </c>
      <c r="H274" s="878">
        <v>377</v>
      </c>
      <c r="I274" s="765" t="s">
        <v>13</v>
      </c>
      <c r="J274" s="741">
        <v>630</v>
      </c>
      <c r="K274" s="681">
        <v>145</v>
      </c>
      <c r="L274" s="681">
        <v>105</v>
      </c>
      <c r="M274" s="798">
        <v>106</v>
      </c>
      <c r="N274" s="818" t="s">
        <v>35</v>
      </c>
      <c r="O274" s="779">
        <f>(K274+L274+M274)/3</f>
        <v>118.66666666666667</v>
      </c>
      <c r="P274" s="689">
        <f>1.73*0.38*O274/J274</f>
        <v>0.12382772486772486</v>
      </c>
      <c r="Q274" s="970" t="s">
        <v>892</v>
      </c>
      <c r="R274" s="898" t="s">
        <v>15</v>
      </c>
      <c r="S274" s="765">
        <v>630</v>
      </c>
      <c r="T274" s="779">
        <v>70</v>
      </c>
      <c r="U274" s="681">
        <v>89</v>
      </c>
      <c r="V274" s="681">
        <v>74</v>
      </c>
      <c r="W274" s="682" t="s">
        <v>80</v>
      </c>
      <c r="X274" s="798">
        <f>(T274+U274+V274)/3</f>
        <v>77.666666666666671</v>
      </c>
      <c r="Y274" s="942">
        <f t="shared" si="61"/>
        <v>0.12382772486772486</v>
      </c>
      <c r="Z274" s="942">
        <f>1.73*0.38*X274/S274</f>
        <v>8.1044550264550264E-2</v>
      </c>
      <c r="AA274" s="971" t="s">
        <v>891</v>
      </c>
      <c r="AB274" s="943">
        <f t="shared" si="57"/>
        <v>0.20487227513227513</v>
      </c>
    </row>
    <row r="275" spans="1:29" s="630" customFormat="1" ht="13.5" thickBot="1" x14ac:dyDescent="0.25">
      <c r="A275" s="944">
        <v>44364</v>
      </c>
      <c r="B275" s="945">
        <v>0.47916666666666669</v>
      </c>
      <c r="C275" s="1098">
        <v>23</v>
      </c>
      <c r="D275" s="968">
        <f t="shared" si="59"/>
        <v>0.14444444444444443</v>
      </c>
      <c r="E275" s="969"/>
      <c r="F275" s="765" t="s">
        <v>90</v>
      </c>
      <c r="G275" s="871" t="s">
        <v>852</v>
      </c>
      <c r="H275" s="878">
        <v>378</v>
      </c>
      <c r="I275" s="765" t="s">
        <v>13</v>
      </c>
      <c r="J275" s="741">
        <v>250</v>
      </c>
      <c r="K275" s="681">
        <v>52</v>
      </c>
      <c r="L275" s="681">
        <v>27</v>
      </c>
      <c r="M275" s="798">
        <v>33</v>
      </c>
      <c r="N275" s="818" t="s">
        <v>149</v>
      </c>
      <c r="O275" s="779">
        <f>(K275+L275+M275)/3</f>
        <v>37.333333333333336</v>
      </c>
      <c r="P275" s="689">
        <f>1.73*0.38*O275/J275</f>
        <v>9.817173333333333E-2</v>
      </c>
      <c r="Q275" s="970"/>
      <c r="R275" s="898"/>
      <c r="S275" s="818"/>
      <c r="T275" s="779"/>
      <c r="U275" s="681"/>
      <c r="V275" s="681"/>
      <c r="W275" s="682"/>
      <c r="X275" s="798"/>
      <c r="Y275" s="942">
        <f t="shared" si="61"/>
        <v>9.817173333333333E-2</v>
      </c>
      <c r="Z275" s="942"/>
      <c r="AA275" s="971"/>
      <c r="AB275" s="943">
        <f t="shared" si="57"/>
        <v>9.817173333333333E-2</v>
      </c>
    </row>
    <row r="276" spans="1:29" s="630" customFormat="1" ht="13.5" thickBot="1" x14ac:dyDescent="0.25">
      <c r="A276" s="944"/>
      <c r="B276" s="945"/>
      <c r="C276" s="994"/>
      <c r="D276" s="968">
        <f t="shared" si="59"/>
        <v>0.24722222222222223</v>
      </c>
      <c r="E276" s="969"/>
      <c r="F276" s="765" t="s">
        <v>90</v>
      </c>
      <c r="G276" s="871" t="s">
        <v>852</v>
      </c>
      <c r="H276" s="878">
        <v>379</v>
      </c>
      <c r="I276" s="765" t="s">
        <v>13</v>
      </c>
      <c r="J276" s="735">
        <v>250</v>
      </c>
      <c r="K276" s="632">
        <v>73</v>
      </c>
      <c r="L276" s="632">
        <v>89</v>
      </c>
      <c r="M276" s="789">
        <v>85</v>
      </c>
      <c r="N276" s="813" t="s">
        <v>144</v>
      </c>
      <c r="O276" s="779"/>
      <c r="P276" s="689"/>
      <c r="Q276" s="970"/>
      <c r="R276" s="898"/>
      <c r="S276" s="818"/>
      <c r="T276" s="779"/>
      <c r="U276" s="681"/>
      <c r="V276" s="681"/>
      <c r="W276" s="682"/>
      <c r="X276" s="798"/>
      <c r="Y276" s="942">
        <f t="shared" si="61"/>
        <v>0</v>
      </c>
      <c r="Z276" s="942"/>
      <c r="AA276" s="971"/>
      <c r="AB276" s="943">
        <f t="shared" si="57"/>
        <v>0</v>
      </c>
    </row>
    <row r="277" spans="1:29" s="630" customFormat="1" ht="13.5" thickBot="1" x14ac:dyDescent="0.25">
      <c r="A277" s="944"/>
      <c r="B277" s="945"/>
      <c r="C277" s="994"/>
      <c r="D277" s="968">
        <f t="shared" si="59"/>
        <v>0.28055555555555556</v>
      </c>
      <c r="E277" s="969"/>
      <c r="F277" s="765" t="s">
        <v>90</v>
      </c>
      <c r="G277" s="871" t="s">
        <v>852</v>
      </c>
      <c r="H277" s="878">
        <v>380</v>
      </c>
      <c r="I277" s="765" t="s">
        <v>13</v>
      </c>
      <c r="J277" s="735">
        <v>250</v>
      </c>
      <c r="K277" s="632">
        <v>96</v>
      </c>
      <c r="L277" s="632">
        <v>83</v>
      </c>
      <c r="M277" s="789">
        <v>101</v>
      </c>
      <c r="N277" s="818" t="s">
        <v>933</v>
      </c>
      <c r="O277" s="779"/>
      <c r="P277" s="689"/>
      <c r="Q277" s="970"/>
      <c r="R277" s="898"/>
      <c r="S277" s="818"/>
      <c r="T277" s="779"/>
      <c r="U277" s="681"/>
      <c r="V277" s="681"/>
      <c r="W277" s="682"/>
      <c r="X277" s="798"/>
      <c r="Y277" s="942">
        <f t="shared" si="61"/>
        <v>0</v>
      </c>
      <c r="Z277" s="942"/>
      <c r="AA277" s="971"/>
      <c r="AB277" s="943">
        <f t="shared" si="57"/>
        <v>0</v>
      </c>
    </row>
    <row r="278" spans="1:29" s="630" customFormat="1" ht="13.5" thickBot="1" x14ac:dyDescent="0.25">
      <c r="A278" s="944"/>
      <c r="B278" s="945"/>
      <c r="C278" s="994"/>
      <c r="D278" s="968">
        <f t="shared" si="59"/>
        <v>0.19618055555555555</v>
      </c>
      <c r="E278" s="969"/>
      <c r="F278" s="765" t="s">
        <v>90</v>
      </c>
      <c r="G278" s="871" t="s">
        <v>852</v>
      </c>
      <c r="H278" s="878">
        <v>381</v>
      </c>
      <c r="I278" s="765" t="s">
        <v>13</v>
      </c>
      <c r="J278" s="735">
        <v>400</v>
      </c>
      <c r="K278" s="632">
        <v>81</v>
      </c>
      <c r="L278" s="632">
        <v>113</v>
      </c>
      <c r="M278" s="789">
        <v>60</v>
      </c>
      <c r="N278" s="813" t="s">
        <v>235</v>
      </c>
      <c r="O278" s="779"/>
      <c r="P278" s="689"/>
      <c r="Q278" s="970"/>
      <c r="R278" s="898"/>
      <c r="S278" s="818"/>
      <c r="T278" s="779"/>
      <c r="U278" s="681"/>
      <c r="V278" s="681"/>
      <c r="W278" s="682"/>
      <c r="X278" s="798"/>
      <c r="Y278" s="942">
        <f t="shared" si="61"/>
        <v>0</v>
      </c>
      <c r="Z278" s="942"/>
      <c r="AA278" s="971"/>
      <c r="AB278" s="943">
        <f t="shared" si="57"/>
        <v>0</v>
      </c>
    </row>
    <row r="279" spans="1:29" s="630" customFormat="1" ht="13.5" thickBot="1" x14ac:dyDescent="0.25">
      <c r="A279" s="944">
        <v>44381</v>
      </c>
      <c r="B279" s="945">
        <v>0.85763888888888884</v>
      </c>
      <c r="C279" s="946">
        <v>25</v>
      </c>
      <c r="D279" s="968">
        <f t="shared" si="59"/>
        <v>0.42708333333333337</v>
      </c>
      <c r="E279" s="969">
        <f>(MAX(T279:V279))/S279/1.44</f>
        <v>0.34895833333333331</v>
      </c>
      <c r="F279" s="765" t="s">
        <v>90</v>
      </c>
      <c r="G279" s="871" t="s">
        <v>852</v>
      </c>
      <c r="H279" s="878">
        <v>383</v>
      </c>
      <c r="I279" s="765" t="s">
        <v>13</v>
      </c>
      <c r="J279" s="741">
        <v>400</v>
      </c>
      <c r="K279" s="681">
        <v>246</v>
      </c>
      <c r="L279" s="681">
        <v>237</v>
      </c>
      <c r="M279" s="798">
        <v>233</v>
      </c>
      <c r="N279" s="818" t="s">
        <v>330</v>
      </c>
      <c r="O279" s="779">
        <f t="shared" ref="O279:O288" si="62">(K279+L279+M279)/3</f>
        <v>238.66666666666666</v>
      </c>
      <c r="P279" s="689">
        <f t="shared" ref="P279:P288" si="63">1.73*0.38*O279/J279</f>
        <v>0.39224866666666663</v>
      </c>
      <c r="Q279" s="683" t="s">
        <v>547</v>
      </c>
      <c r="R279" s="898" t="s">
        <v>15</v>
      </c>
      <c r="S279" s="765">
        <v>400</v>
      </c>
      <c r="T279" s="779">
        <v>176</v>
      </c>
      <c r="U279" s="681">
        <v>201</v>
      </c>
      <c r="V279" s="681">
        <v>174</v>
      </c>
      <c r="W279" s="682" t="s">
        <v>330</v>
      </c>
      <c r="X279" s="798">
        <f>(T279+U279+V279)/3</f>
        <v>183.66666666666666</v>
      </c>
      <c r="Y279" s="942">
        <f t="shared" si="61"/>
        <v>0.39224866666666663</v>
      </c>
      <c r="Z279" s="942">
        <f>1.73*0.38*X279/S279</f>
        <v>0.30185616666666665</v>
      </c>
      <c r="AA279" s="849" t="s">
        <v>547</v>
      </c>
      <c r="AB279" s="943">
        <f t="shared" si="57"/>
        <v>0.69410483333333328</v>
      </c>
      <c r="AC279" s="639"/>
    </row>
    <row r="280" spans="1:29" s="630" customFormat="1" ht="13.5" thickBot="1" x14ac:dyDescent="0.25">
      <c r="A280" s="944"/>
      <c r="B280" s="945"/>
      <c r="C280" s="946"/>
      <c r="D280" s="1099">
        <f t="shared" si="59"/>
        <v>9.8958333333333329E-2</v>
      </c>
      <c r="E280" s="1100"/>
      <c r="F280" s="767" t="s">
        <v>90</v>
      </c>
      <c r="G280" s="1101" t="s">
        <v>852</v>
      </c>
      <c r="H280" s="885">
        <v>384</v>
      </c>
      <c r="I280" s="767" t="s">
        <v>13</v>
      </c>
      <c r="J280" s="745">
        <v>400</v>
      </c>
      <c r="K280" s="664">
        <v>22</v>
      </c>
      <c r="L280" s="664">
        <v>43</v>
      </c>
      <c r="M280" s="804">
        <v>57</v>
      </c>
      <c r="N280" s="821" t="s">
        <v>348</v>
      </c>
      <c r="O280" s="783">
        <f t="shared" si="62"/>
        <v>40.666666666666664</v>
      </c>
      <c r="P280" s="689">
        <f t="shared" si="63"/>
        <v>6.6835666666666654E-2</v>
      </c>
      <c r="Q280" s="1102" t="s">
        <v>888</v>
      </c>
      <c r="R280" s="906" t="s">
        <v>0</v>
      </c>
      <c r="S280" s="821"/>
      <c r="T280" s="783"/>
      <c r="U280" s="664"/>
      <c r="V280" s="664"/>
      <c r="W280" s="706"/>
      <c r="X280" s="804"/>
      <c r="Y280" s="942">
        <f t="shared" si="61"/>
        <v>6.6835666666666654E-2</v>
      </c>
      <c r="Z280" s="942"/>
      <c r="AA280" s="844"/>
      <c r="AB280" s="943">
        <f t="shared" si="57"/>
        <v>6.6835666666666654E-2</v>
      </c>
    </row>
    <row r="281" spans="1:29" s="630" customFormat="1" ht="13.5" thickBot="1" x14ac:dyDescent="0.25">
      <c r="A281" s="944">
        <v>44403</v>
      </c>
      <c r="B281" s="945">
        <v>0.80694444444444446</v>
      </c>
      <c r="C281" s="946">
        <v>26</v>
      </c>
      <c r="D281" s="947">
        <f t="shared" si="59"/>
        <v>0.26620370370370372</v>
      </c>
      <c r="E281" s="948">
        <f>(MAX(T281:V281))/S281/1.44</f>
        <v>0.1974826388888889</v>
      </c>
      <c r="F281" s="1103" t="s">
        <v>231</v>
      </c>
      <c r="G281" s="1104" t="s">
        <v>852</v>
      </c>
      <c r="H281" s="886">
        <v>385</v>
      </c>
      <c r="I281" s="1103" t="s">
        <v>13</v>
      </c>
      <c r="J281" s="1105">
        <v>180</v>
      </c>
      <c r="K281" s="1106">
        <v>32</v>
      </c>
      <c r="L281" s="1106">
        <v>69</v>
      </c>
      <c r="M281" s="1078">
        <v>34</v>
      </c>
      <c r="N281" s="1107" t="s">
        <v>247</v>
      </c>
      <c r="O281" s="1108">
        <f t="shared" si="62"/>
        <v>45</v>
      </c>
      <c r="P281" s="689">
        <f t="shared" si="63"/>
        <v>0.16435</v>
      </c>
      <c r="Q281" s="1109" t="s">
        <v>550</v>
      </c>
      <c r="R281" s="1110" t="s">
        <v>15</v>
      </c>
      <c r="S281" s="764">
        <v>320</v>
      </c>
      <c r="T281" s="1108">
        <v>79</v>
      </c>
      <c r="U281" s="1106">
        <v>91</v>
      </c>
      <c r="V281" s="1106">
        <v>64</v>
      </c>
      <c r="W281" s="1111" t="s">
        <v>350</v>
      </c>
      <c r="X281" s="1078">
        <f>(T281+U281+V281)/3</f>
        <v>78</v>
      </c>
      <c r="Y281" s="942">
        <f t="shared" si="61"/>
        <v>0.16435</v>
      </c>
      <c r="Z281" s="942">
        <f>1.73*0.38*X281/S281</f>
        <v>0.16024125</v>
      </c>
      <c r="AA281" s="1112" t="s">
        <v>548</v>
      </c>
      <c r="AB281" s="943">
        <f t="shared" ref="AB281:AB344" si="64">P281+Z281</f>
        <v>0.32459125</v>
      </c>
    </row>
    <row r="282" spans="1:29" s="630" customFormat="1" ht="13.5" thickBot="1" x14ac:dyDescent="0.25">
      <c r="A282" s="944">
        <v>44393</v>
      </c>
      <c r="B282" s="945">
        <v>0.82291666666666663</v>
      </c>
      <c r="C282" s="946">
        <v>26</v>
      </c>
      <c r="D282" s="972">
        <f t="shared" si="59"/>
        <v>5.5000000000000007E-2</v>
      </c>
      <c r="E282" s="973">
        <f>(MAX(T282:V282))/S282/1.44</f>
        <v>7.166666666666667E-2</v>
      </c>
      <c r="F282" s="764" t="s">
        <v>231</v>
      </c>
      <c r="G282" s="870" t="s">
        <v>852</v>
      </c>
      <c r="H282" s="879">
        <v>387</v>
      </c>
      <c r="I282" s="764" t="s">
        <v>13</v>
      </c>
      <c r="J282" s="740">
        <v>1250</v>
      </c>
      <c r="K282" s="677">
        <v>91</v>
      </c>
      <c r="L282" s="677">
        <v>99</v>
      </c>
      <c r="M282" s="797">
        <v>85</v>
      </c>
      <c r="N282" s="815" t="s">
        <v>28</v>
      </c>
      <c r="O282" s="778">
        <f t="shared" si="62"/>
        <v>91.666666666666671</v>
      </c>
      <c r="P282" s="974">
        <f t="shared" si="63"/>
        <v>4.8209333333333333E-2</v>
      </c>
      <c r="Q282" s="719" t="s">
        <v>550</v>
      </c>
      <c r="R282" s="894" t="s">
        <v>262</v>
      </c>
      <c r="S282" s="764">
        <v>1250</v>
      </c>
      <c r="T282" s="778">
        <v>129</v>
      </c>
      <c r="U282" s="677">
        <v>122</v>
      </c>
      <c r="V282" s="677">
        <v>103</v>
      </c>
      <c r="W282" s="650" t="s">
        <v>80</v>
      </c>
      <c r="X282" s="798">
        <f>(T282+U282+V282)/3</f>
        <v>118</v>
      </c>
      <c r="Y282" s="942">
        <f t="shared" si="61"/>
        <v>4.8209333333333333E-2</v>
      </c>
      <c r="Z282" s="942">
        <f>1.73*0.38*X282/S282</f>
        <v>6.2058559999999999E-2</v>
      </c>
      <c r="AA282" s="849" t="s">
        <v>548</v>
      </c>
      <c r="AB282" s="943">
        <f t="shared" si="64"/>
        <v>0.11026789333333334</v>
      </c>
    </row>
    <row r="283" spans="1:29" s="630" customFormat="1" ht="26.25" thickBot="1" x14ac:dyDescent="0.25">
      <c r="A283" s="944">
        <v>44393</v>
      </c>
      <c r="B283" s="945">
        <v>0.83680555555555547</v>
      </c>
      <c r="C283" s="994">
        <v>26</v>
      </c>
      <c r="D283" s="1034">
        <f t="shared" si="59"/>
        <v>0</v>
      </c>
      <c r="E283" s="977">
        <f>(MAX(T283:V283))/S283/1.44</f>
        <v>0.4078483245149912</v>
      </c>
      <c r="F283" s="626" t="s">
        <v>231</v>
      </c>
      <c r="G283" s="873" t="s">
        <v>852</v>
      </c>
      <c r="H283" s="755">
        <v>389</v>
      </c>
      <c r="I283" s="626" t="s">
        <v>1070</v>
      </c>
      <c r="J283" s="744">
        <v>630</v>
      </c>
      <c r="K283" s="707"/>
      <c r="L283" s="707"/>
      <c r="M283" s="805"/>
      <c r="N283" s="679"/>
      <c r="O283" s="786">
        <f t="shared" si="62"/>
        <v>0</v>
      </c>
      <c r="P283" s="714">
        <f t="shared" si="63"/>
        <v>0</v>
      </c>
      <c r="Q283" s="708"/>
      <c r="R283" s="770" t="s">
        <v>15</v>
      </c>
      <c r="S283" s="626">
        <v>630</v>
      </c>
      <c r="T283" s="784">
        <v>370</v>
      </c>
      <c r="U283" s="707">
        <v>300</v>
      </c>
      <c r="V283" s="707">
        <v>258</v>
      </c>
      <c r="W283" s="709" t="s">
        <v>331</v>
      </c>
      <c r="X283" s="797">
        <f>(T283+U283+V283)/3</f>
        <v>309.33333333333331</v>
      </c>
      <c r="Y283" s="942">
        <f t="shared" si="61"/>
        <v>0</v>
      </c>
      <c r="Z283" s="1574">
        <f>1.73*0.38*X283/S283</f>
        <v>0.3227868783068783</v>
      </c>
      <c r="AA283" s="851"/>
      <c r="AB283" s="943">
        <f t="shared" si="64"/>
        <v>0.3227868783068783</v>
      </c>
    </row>
    <row r="284" spans="1:29" s="630" customFormat="1" ht="13.5" thickBot="1" x14ac:dyDescent="0.25">
      <c r="A284" s="993">
        <v>44393</v>
      </c>
      <c r="B284" s="985">
        <v>0.80555555555555547</v>
      </c>
      <c r="C284" s="1113">
        <v>26</v>
      </c>
      <c r="D284" s="1034">
        <f t="shared" si="59"/>
        <v>8.611111111111111E-2</v>
      </c>
      <c r="E284" s="977">
        <f>(MAX(T284:V284))/S284/1.44</f>
        <v>6.611111111111112E-2</v>
      </c>
      <c r="F284" s="626" t="s">
        <v>231</v>
      </c>
      <c r="G284" s="873" t="s">
        <v>852</v>
      </c>
      <c r="H284" s="755">
        <v>388</v>
      </c>
      <c r="I284" s="626" t="s">
        <v>13</v>
      </c>
      <c r="J284" s="744">
        <v>1250</v>
      </c>
      <c r="K284" s="707">
        <v>149</v>
      </c>
      <c r="L284" s="707">
        <v>155</v>
      </c>
      <c r="M284" s="805">
        <v>150</v>
      </c>
      <c r="N284" s="679" t="s">
        <v>156</v>
      </c>
      <c r="O284" s="786">
        <f t="shared" si="62"/>
        <v>151.33333333333334</v>
      </c>
      <c r="P284" s="714">
        <f t="shared" si="63"/>
        <v>7.9589226666666679E-2</v>
      </c>
      <c r="Q284" s="708"/>
      <c r="R284" s="770" t="s">
        <v>15</v>
      </c>
      <c r="S284" s="626">
        <v>1250</v>
      </c>
      <c r="T284" s="784">
        <v>100</v>
      </c>
      <c r="U284" s="707">
        <v>119</v>
      </c>
      <c r="V284" s="707">
        <v>93</v>
      </c>
      <c r="W284" s="709" t="s">
        <v>80</v>
      </c>
      <c r="X284" s="806">
        <f>(T284+U284+V284)/3</f>
        <v>104</v>
      </c>
      <c r="Y284" s="942">
        <f t="shared" si="61"/>
        <v>7.9589226666666679E-2</v>
      </c>
      <c r="Z284" s="1577">
        <f>1.73*0.38*X284/S284</f>
        <v>5.469567999999999E-2</v>
      </c>
      <c r="AA284" s="852"/>
      <c r="AB284" s="943">
        <f t="shared" si="64"/>
        <v>0.13428490666666668</v>
      </c>
    </row>
    <row r="285" spans="1:29" s="630" customFormat="1" ht="13.5" thickBot="1" x14ac:dyDescent="0.25">
      <c r="A285" s="685">
        <v>44414</v>
      </c>
      <c r="B285" s="686">
        <v>0.38263888888888892</v>
      </c>
      <c r="C285" s="983">
        <v>24</v>
      </c>
      <c r="D285" s="977">
        <f t="shared" si="59"/>
        <v>0</v>
      </c>
      <c r="E285" s="825">
        <f>(MAX(T285:V285))/S285/1.44</f>
        <v>0</v>
      </c>
      <c r="F285" s="626" t="s">
        <v>90</v>
      </c>
      <c r="G285" s="868" t="s">
        <v>852</v>
      </c>
      <c r="H285" s="618">
        <v>390</v>
      </c>
      <c r="I285" s="626" t="s">
        <v>13</v>
      </c>
      <c r="J285" s="625">
        <v>400</v>
      </c>
      <c r="K285" s="666"/>
      <c r="L285" s="666"/>
      <c r="M285" s="795"/>
      <c r="N285" s="679" t="s">
        <v>301</v>
      </c>
      <c r="O285" s="776">
        <f t="shared" si="62"/>
        <v>0</v>
      </c>
      <c r="P285" s="689">
        <f t="shared" si="63"/>
        <v>0</v>
      </c>
      <c r="Q285" s="672" t="s">
        <v>891</v>
      </c>
      <c r="R285" s="896" t="s">
        <v>15</v>
      </c>
      <c r="S285" s="626">
        <v>400</v>
      </c>
      <c r="T285" s="776"/>
      <c r="U285" s="666"/>
      <c r="V285" s="666"/>
      <c r="W285" s="670" t="s">
        <v>417</v>
      </c>
      <c r="X285" s="795">
        <f>(T285+U285+V285)/3</f>
        <v>0</v>
      </c>
      <c r="Y285" s="942">
        <f t="shared" si="61"/>
        <v>0</v>
      </c>
      <c r="Z285" s="942">
        <f>1.73*0.38*X285/S285</f>
        <v>0</v>
      </c>
      <c r="AA285" s="846" t="s">
        <v>891</v>
      </c>
      <c r="AB285" s="943">
        <f t="shared" si="64"/>
        <v>0</v>
      </c>
    </row>
    <row r="286" spans="1:29" ht="13.5" thickBot="1" x14ac:dyDescent="0.25">
      <c r="A286" s="685">
        <v>44364</v>
      </c>
      <c r="B286" s="686">
        <v>0.60416666666666663</v>
      </c>
      <c r="C286" s="983">
        <v>23</v>
      </c>
      <c r="D286" s="977">
        <f t="shared" si="59"/>
        <v>7.3784722222222224E-2</v>
      </c>
      <c r="E286" s="825"/>
      <c r="F286" s="626" t="s">
        <v>95</v>
      </c>
      <c r="G286" s="868" t="s">
        <v>852</v>
      </c>
      <c r="H286" s="618">
        <v>391</v>
      </c>
      <c r="I286" s="626" t="s">
        <v>13</v>
      </c>
      <c r="J286" s="625">
        <v>160</v>
      </c>
      <c r="K286" s="666">
        <v>10</v>
      </c>
      <c r="L286" s="666">
        <v>12</v>
      </c>
      <c r="M286" s="795">
        <v>17</v>
      </c>
      <c r="N286" s="679" t="s">
        <v>168</v>
      </c>
      <c r="O286" s="776">
        <f t="shared" si="62"/>
        <v>13</v>
      </c>
      <c r="P286" s="689">
        <f t="shared" si="63"/>
        <v>5.3413749999999996E-2</v>
      </c>
      <c r="Q286" s="671"/>
      <c r="R286" s="896"/>
      <c r="S286" s="679"/>
      <c r="T286" s="776"/>
      <c r="U286" s="666"/>
      <c r="V286" s="666"/>
      <c r="W286" s="670"/>
      <c r="X286" s="795"/>
      <c r="Y286" s="942">
        <f t="shared" si="61"/>
        <v>5.3413749999999996E-2</v>
      </c>
      <c r="Z286" s="942"/>
      <c r="AA286" s="845"/>
      <c r="AB286" s="943">
        <f t="shared" si="64"/>
        <v>5.3413749999999996E-2</v>
      </c>
      <c r="AC286" s="629"/>
    </row>
    <row r="287" spans="1:29" ht="13.5" thickBot="1" x14ac:dyDescent="0.25">
      <c r="A287" s="685">
        <v>44403</v>
      </c>
      <c r="B287" s="686">
        <v>0.76874999999999993</v>
      </c>
      <c r="C287" s="983">
        <v>26</v>
      </c>
      <c r="D287" s="977">
        <f t="shared" si="59"/>
        <v>0.33611111111111114</v>
      </c>
      <c r="E287" s="825"/>
      <c r="F287" s="626" t="s">
        <v>90</v>
      </c>
      <c r="G287" s="868" t="s">
        <v>852</v>
      </c>
      <c r="H287" s="618">
        <v>392</v>
      </c>
      <c r="I287" s="626" t="s">
        <v>13</v>
      </c>
      <c r="J287" s="625">
        <v>250</v>
      </c>
      <c r="K287" s="666">
        <v>100</v>
      </c>
      <c r="L287" s="666">
        <v>121</v>
      </c>
      <c r="M287" s="795">
        <v>95</v>
      </c>
      <c r="N287" s="679" t="s">
        <v>20</v>
      </c>
      <c r="O287" s="776">
        <f t="shared" si="62"/>
        <v>105.33333333333333</v>
      </c>
      <c r="P287" s="689">
        <f t="shared" si="63"/>
        <v>0.27698453333333334</v>
      </c>
      <c r="Q287" s="672" t="s">
        <v>892</v>
      </c>
      <c r="R287" s="896"/>
      <c r="S287" s="679"/>
      <c r="T287" s="776"/>
      <c r="U287" s="666"/>
      <c r="V287" s="666"/>
      <c r="W287" s="670"/>
      <c r="X287" s="795"/>
      <c r="Y287" s="942">
        <f t="shared" si="61"/>
        <v>0.27698453333333334</v>
      </c>
      <c r="Z287" s="942"/>
      <c r="AA287" s="845"/>
      <c r="AB287" s="943">
        <f t="shared" si="64"/>
        <v>0.27698453333333334</v>
      </c>
      <c r="AC287" s="629"/>
    </row>
    <row r="288" spans="1:29" s="631" customFormat="1" ht="13.5" thickBot="1" x14ac:dyDescent="0.25">
      <c r="A288" s="685">
        <v>44385</v>
      </c>
      <c r="B288" s="686">
        <v>0.48125000000000001</v>
      </c>
      <c r="C288" s="983">
        <v>30</v>
      </c>
      <c r="D288" s="977">
        <f t="shared" si="59"/>
        <v>0.3732638888888889</v>
      </c>
      <c r="E288" s="825">
        <f>(MAX(T288:V288))/S288/1.44</f>
        <v>0.20659722222222221</v>
      </c>
      <c r="F288" s="626" t="s">
        <v>90</v>
      </c>
      <c r="G288" s="868" t="s">
        <v>852</v>
      </c>
      <c r="H288" s="618">
        <v>393</v>
      </c>
      <c r="I288" s="626" t="s">
        <v>33</v>
      </c>
      <c r="J288" s="625">
        <v>400</v>
      </c>
      <c r="K288" s="666">
        <v>204</v>
      </c>
      <c r="L288" s="666">
        <v>215</v>
      </c>
      <c r="M288" s="795">
        <v>213</v>
      </c>
      <c r="N288" s="679" t="s">
        <v>236</v>
      </c>
      <c r="O288" s="776">
        <f t="shared" si="62"/>
        <v>210.66666666666666</v>
      </c>
      <c r="P288" s="689">
        <f t="shared" si="63"/>
        <v>0.34623066666666669</v>
      </c>
      <c r="Q288" s="672" t="s">
        <v>888</v>
      </c>
      <c r="R288" s="896" t="s">
        <v>42</v>
      </c>
      <c r="S288" s="679">
        <v>400</v>
      </c>
      <c r="T288" s="776">
        <v>110</v>
      </c>
      <c r="U288" s="666">
        <v>119</v>
      </c>
      <c r="V288" s="666">
        <v>102</v>
      </c>
      <c r="W288" s="670" t="s">
        <v>580</v>
      </c>
      <c r="X288" s="795">
        <f>(T288+U288+V288)/3</f>
        <v>110.33333333333333</v>
      </c>
      <c r="Y288" s="942">
        <f t="shared" si="61"/>
        <v>0.34623066666666669</v>
      </c>
      <c r="Z288" s="942">
        <f>1.73*0.38*X288/S288</f>
        <v>0.1813328333333333</v>
      </c>
      <c r="AA288" s="846" t="s">
        <v>888</v>
      </c>
      <c r="AB288" s="943">
        <f t="shared" si="64"/>
        <v>0.52756349999999996</v>
      </c>
    </row>
    <row r="289" spans="1:29" s="631" customFormat="1" ht="13.5" thickBot="1" x14ac:dyDescent="0.25">
      <c r="A289" s="685"/>
      <c r="B289" s="686"/>
      <c r="C289" s="983"/>
      <c r="D289" s="977">
        <f t="shared" ref="D289:D352" si="65">(MAX(K289:M289))/J289/1.44</f>
        <v>0.1736111111111111</v>
      </c>
      <c r="E289" s="825" t="e">
        <f>(MAX(T289:V289))/S289/1.44</f>
        <v>#DIV/0!</v>
      </c>
      <c r="F289" s="626" t="s">
        <v>90</v>
      </c>
      <c r="G289" s="868" t="s">
        <v>852</v>
      </c>
      <c r="H289" s="618">
        <v>394</v>
      </c>
      <c r="I289" s="626" t="s">
        <v>33</v>
      </c>
      <c r="J289" s="659">
        <v>180</v>
      </c>
      <c r="K289" s="634">
        <v>45</v>
      </c>
      <c r="L289" s="634">
        <v>29</v>
      </c>
      <c r="M289" s="793">
        <v>14</v>
      </c>
      <c r="N289" s="692" t="s">
        <v>276</v>
      </c>
      <c r="O289" s="776"/>
      <c r="P289" s="689"/>
      <c r="Q289" s="672"/>
      <c r="R289" s="896"/>
      <c r="S289" s="679"/>
      <c r="T289" s="776"/>
      <c r="U289" s="666"/>
      <c r="V289" s="666"/>
      <c r="W289" s="670"/>
      <c r="X289" s="795"/>
      <c r="Y289" s="942">
        <f t="shared" si="61"/>
        <v>0</v>
      </c>
      <c r="Z289" s="942"/>
      <c r="AA289" s="846"/>
      <c r="AB289" s="943">
        <f t="shared" si="64"/>
        <v>0</v>
      </c>
    </row>
    <row r="290" spans="1:29" s="630" customFormat="1" ht="13.5" thickBot="1" x14ac:dyDescent="0.25">
      <c r="A290" s="685">
        <v>44385</v>
      </c>
      <c r="B290" s="686">
        <v>0.4458333333333333</v>
      </c>
      <c r="C290" s="983">
        <v>30</v>
      </c>
      <c r="D290" s="977">
        <f t="shared" si="65"/>
        <v>0.17881944444444445</v>
      </c>
      <c r="E290" s="825">
        <f>(MAX(T290:V290))/S290/1.44</f>
        <v>5.2083333333333336E-2</v>
      </c>
      <c r="F290" s="626" t="s">
        <v>90</v>
      </c>
      <c r="G290" s="868" t="s">
        <v>852</v>
      </c>
      <c r="H290" s="618">
        <v>395</v>
      </c>
      <c r="I290" s="626" t="s">
        <v>13</v>
      </c>
      <c r="J290" s="625">
        <v>400</v>
      </c>
      <c r="K290" s="666">
        <v>68</v>
      </c>
      <c r="L290" s="666">
        <v>76</v>
      </c>
      <c r="M290" s="795">
        <v>103</v>
      </c>
      <c r="N290" s="679" t="s">
        <v>39</v>
      </c>
      <c r="O290" s="776">
        <f>(K290+L290+M290)/3</f>
        <v>82.333333333333329</v>
      </c>
      <c r="P290" s="689">
        <f>1.73*0.38*O290/J290</f>
        <v>0.13531483333333333</v>
      </c>
      <c r="Q290" s="671"/>
      <c r="R290" s="896" t="s">
        <v>15</v>
      </c>
      <c r="S290" s="626">
        <v>400</v>
      </c>
      <c r="T290" s="776">
        <v>28</v>
      </c>
      <c r="U290" s="666">
        <v>29</v>
      </c>
      <c r="V290" s="666">
        <v>30</v>
      </c>
      <c r="W290" s="670" t="s">
        <v>351</v>
      </c>
      <c r="X290" s="795">
        <f>(T290+U290+V290)/3</f>
        <v>29</v>
      </c>
      <c r="Y290" s="942">
        <f t="shared" si="61"/>
        <v>0.13531483333333333</v>
      </c>
      <c r="Z290" s="942">
        <f>1.73*0.38*X290/S290</f>
        <v>4.7661499999999996E-2</v>
      </c>
      <c r="AA290" s="845"/>
      <c r="AB290" s="943">
        <f t="shared" si="64"/>
        <v>0.18297633333333332</v>
      </c>
    </row>
    <row r="291" spans="1:29" s="630" customFormat="1" ht="13.5" thickBot="1" x14ac:dyDescent="0.25">
      <c r="A291" s="685"/>
      <c r="B291" s="686"/>
      <c r="C291" s="983"/>
      <c r="D291" s="977">
        <f t="shared" si="65"/>
        <v>6.5972222222222224E-2</v>
      </c>
      <c r="E291" s="825" t="e">
        <f>(MAX(T291:V291))/S291/1.44</f>
        <v>#DIV/0!</v>
      </c>
      <c r="F291" s="626" t="s">
        <v>90</v>
      </c>
      <c r="G291" s="868" t="s">
        <v>852</v>
      </c>
      <c r="H291" s="618">
        <v>396</v>
      </c>
      <c r="I291" s="626" t="s">
        <v>13</v>
      </c>
      <c r="J291" s="735">
        <v>400</v>
      </c>
      <c r="K291" s="632">
        <v>30</v>
      </c>
      <c r="L291" s="632">
        <v>38</v>
      </c>
      <c r="M291" s="789">
        <v>28</v>
      </c>
      <c r="N291" s="813" t="s">
        <v>30</v>
      </c>
      <c r="O291" s="776"/>
      <c r="P291" s="689"/>
      <c r="Q291" s="671"/>
      <c r="R291" s="896"/>
      <c r="S291" s="626"/>
      <c r="T291" s="776"/>
      <c r="U291" s="666"/>
      <c r="V291" s="666"/>
      <c r="W291" s="670"/>
      <c r="X291" s="795"/>
      <c r="Y291" s="942">
        <f t="shared" si="61"/>
        <v>0</v>
      </c>
      <c r="Z291" s="942"/>
      <c r="AA291" s="845"/>
      <c r="AB291" s="943">
        <f t="shared" si="64"/>
        <v>0</v>
      </c>
    </row>
    <row r="292" spans="1:29" s="630" customFormat="1" ht="13.5" thickBot="1" x14ac:dyDescent="0.25">
      <c r="A292" s="685">
        <v>44364</v>
      </c>
      <c r="B292" s="686">
        <v>0.45833333333333331</v>
      </c>
      <c r="C292" s="687">
        <v>23</v>
      </c>
      <c r="D292" s="977">
        <f t="shared" si="65"/>
        <v>0.34288194444444448</v>
      </c>
      <c r="E292" s="825"/>
      <c r="F292" s="626" t="s">
        <v>95</v>
      </c>
      <c r="G292" s="868" t="s">
        <v>852</v>
      </c>
      <c r="H292" s="618">
        <v>397</v>
      </c>
      <c r="I292" s="626" t="s">
        <v>13</v>
      </c>
      <c r="J292" s="625">
        <v>160</v>
      </c>
      <c r="K292" s="666">
        <v>79</v>
      </c>
      <c r="L292" s="666">
        <v>67</v>
      </c>
      <c r="M292" s="795">
        <v>59</v>
      </c>
      <c r="N292" s="679" t="s">
        <v>903</v>
      </c>
      <c r="O292" s="776">
        <f t="shared" ref="O292:O306" si="66">(K292+L292+M292)/3</f>
        <v>68.333333333333329</v>
      </c>
      <c r="P292" s="689">
        <f t="shared" ref="P292:P306" si="67">1.73*0.38*O292/J292</f>
        <v>0.28076458333333332</v>
      </c>
      <c r="Q292" s="671" t="s">
        <v>548</v>
      </c>
      <c r="R292" s="896"/>
      <c r="S292" s="679"/>
      <c r="T292" s="776"/>
      <c r="U292" s="666"/>
      <c r="V292" s="666"/>
      <c r="W292" s="670"/>
      <c r="X292" s="795"/>
      <c r="Y292" s="942">
        <f t="shared" si="61"/>
        <v>0.28076458333333332</v>
      </c>
      <c r="Z292" s="942"/>
      <c r="AA292" s="845"/>
      <c r="AB292" s="943">
        <f t="shared" si="64"/>
        <v>0.28076458333333332</v>
      </c>
    </row>
    <row r="293" spans="1:29" s="630" customFormat="1" ht="26.25" thickBot="1" x14ac:dyDescent="0.25">
      <c r="A293" s="1016">
        <v>44389</v>
      </c>
      <c r="B293" s="686">
        <v>0.85069444444444453</v>
      </c>
      <c r="C293" s="1051">
        <v>30</v>
      </c>
      <c r="D293" s="977">
        <f t="shared" si="65"/>
        <v>0</v>
      </c>
      <c r="E293" s="825">
        <f>(MAX(T293:V293))/S293/1.44</f>
        <v>0.31944444444444448</v>
      </c>
      <c r="F293" s="626" t="s">
        <v>90</v>
      </c>
      <c r="G293" s="1114" t="s">
        <v>852</v>
      </c>
      <c r="H293" s="618">
        <v>398</v>
      </c>
      <c r="I293" s="766" t="s">
        <v>932</v>
      </c>
      <c r="J293" s="625">
        <v>400</v>
      </c>
      <c r="K293" s="666"/>
      <c r="L293" s="666"/>
      <c r="M293" s="795"/>
      <c r="N293" s="679"/>
      <c r="O293" s="776">
        <f t="shared" si="66"/>
        <v>0</v>
      </c>
      <c r="P293" s="689">
        <f t="shared" si="67"/>
        <v>0</v>
      </c>
      <c r="Q293" s="672" t="s">
        <v>888</v>
      </c>
      <c r="R293" s="896" t="s">
        <v>15</v>
      </c>
      <c r="S293" s="626">
        <v>400</v>
      </c>
      <c r="T293" s="776">
        <v>170</v>
      </c>
      <c r="U293" s="666">
        <v>184</v>
      </c>
      <c r="V293" s="666">
        <v>163</v>
      </c>
      <c r="W293" s="670" t="s">
        <v>30</v>
      </c>
      <c r="X293" s="795">
        <f>(T293+U293+V293)/3</f>
        <v>172.33333333333334</v>
      </c>
      <c r="Y293" s="942">
        <f t="shared" si="61"/>
        <v>0</v>
      </c>
      <c r="Z293" s="942">
        <f>1.73*0.38*X293/S293</f>
        <v>0.28322983333333335</v>
      </c>
      <c r="AA293" s="846" t="s">
        <v>546</v>
      </c>
      <c r="AB293" s="943">
        <f t="shared" si="64"/>
        <v>0.28322983333333335</v>
      </c>
    </row>
    <row r="294" spans="1:29" s="630" customFormat="1" ht="13.5" thickBot="1" x14ac:dyDescent="0.25">
      <c r="A294" s="685">
        <v>44364</v>
      </c>
      <c r="B294" s="686">
        <v>0.54166666666666663</v>
      </c>
      <c r="C294" s="1071">
        <v>23</v>
      </c>
      <c r="D294" s="977">
        <f t="shared" si="65"/>
        <v>1.215277777777778E-2</v>
      </c>
      <c r="E294" s="825"/>
      <c r="F294" s="626" t="s">
        <v>90</v>
      </c>
      <c r="G294" s="868" t="s">
        <v>852</v>
      </c>
      <c r="H294" s="618">
        <v>399</v>
      </c>
      <c r="I294" s="626" t="s">
        <v>13</v>
      </c>
      <c r="J294" s="625">
        <v>400</v>
      </c>
      <c r="K294" s="666">
        <v>5</v>
      </c>
      <c r="L294" s="666">
        <v>7</v>
      </c>
      <c r="M294" s="795">
        <v>3</v>
      </c>
      <c r="N294" s="679" t="s">
        <v>39</v>
      </c>
      <c r="O294" s="776">
        <f t="shared" si="66"/>
        <v>5</v>
      </c>
      <c r="P294" s="689">
        <f t="shared" si="67"/>
        <v>8.2174999999999991E-3</v>
      </c>
      <c r="Q294" s="671"/>
      <c r="R294" s="896"/>
      <c r="S294" s="679"/>
      <c r="T294" s="776"/>
      <c r="U294" s="666"/>
      <c r="V294" s="666"/>
      <c r="W294" s="670"/>
      <c r="X294" s="795">
        <f>(T294+U294+V294)/3</f>
        <v>0</v>
      </c>
      <c r="Y294" s="942">
        <f t="shared" si="61"/>
        <v>8.2174999999999991E-3</v>
      </c>
      <c r="Z294" s="942"/>
      <c r="AA294" s="845"/>
      <c r="AB294" s="943">
        <f t="shared" si="64"/>
        <v>8.2174999999999991E-3</v>
      </c>
    </row>
    <row r="295" spans="1:29" s="631" customFormat="1" ht="13.5" thickBot="1" x14ac:dyDescent="0.25">
      <c r="A295" s="685">
        <v>44403</v>
      </c>
      <c r="B295" s="686">
        <v>0.81805555555555554</v>
      </c>
      <c r="C295" s="983">
        <v>26</v>
      </c>
      <c r="D295" s="977">
        <f t="shared" si="65"/>
        <v>0</v>
      </c>
      <c r="E295" s="825">
        <f>(MAX(T295:V295))/S295/1.44</f>
        <v>0</v>
      </c>
      <c r="F295" s="626" t="s">
        <v>90</v>
      </c>
      <c r="G295" s="868" t="s">
        <v>852</v>
      </c>
      <c r="H295" s="618">
        <v>401</v>
      </c>
      <c r="I295" s="626" t="s">
        <v>252</v>
      </c>
      <c r="J295" s="625">
        <v>400</v>
      </c>
      <c r="K295" s="666"/>
      <c r="L295" s="666"/>
      <c r="M295" s="795"/>
      <c r="N295" s="679" t="s">
        <v>862</v>
      </c>
      <c r="O295" s="776">
        <f t="shared" si="66"/>
        <v>0</v>
      </c>
      <c r="P295" s="689">
        <f t="shared" si="67"/>
        <v>0</v>
      </c>
      <c r="Q295" s="672" t="s">
        <v>891</v>
      </c>
      <c r="R295" s="896" t="s">
        <v>15</v>
      </c>
      <c r="S295" s="626">
        <v>400</v>
      </c>
      <c r="T295" s="1115"/>
      <c r="U295" s="1116"/>
      <c r="V295" s="1116"/>
      <c r="W295" s="670" t="s">
        <v>921</v>
      </c>
      <c r="X295" s="1117">
        <f>(T295+U295+V295)/3</f>
        <v>0</v>
      </c>
      <c r="Y295" s="942">
        <f t="shared" si="61"/>
        <v>0</v>
      </c>
      <c r="Z295" s="942">
        <f>1.73*0.38*X295/S295</f>
        <v>0</v>
      </c>
      <c r="AA295" s="846" t="s">
        <v>891</v>
      </c>
      <c r="AB295" s="943">
        <f t="shared" si="64"/>
        <v>0</v>
      </c>
    </row>
    <row r="296" spans="1:29" s="637" customFormat="1" ht="13.5" thickBot="1" x14ac:dyDescent="0.25">
      <c r="A296" s="975"/>
      <c r="B296" s="976"/>
      <c r="C296" s="1090"/>
      <c r="D296" s="977">
        <f t="shared" si="65"/>
        <v>0.15190972222222224</v>
      </c>
      <c r="E296" s="825"/>
      <c r="F296" s="624" t="s">
        <v>95</v>
      </c>
      <c r="G296" s="864" t="s">
        <v>852</v>
      </c>
      <c r="H296" s="616">
        <v>402</v>
      </c>
      <c r="I296" s="624" t="s">
        <v>13</v>
      </c>
      <c r="J296" s="659">
        <v>320</v>
      </c>
      <c r="K296" s="632">
        <v>68</v>
      </c>
      <c r="L296" s="632">
        <v>70</v>
      </c>
      <c r="M296" s="789">
        <v>66</v>
      </c>
      <c r="N296" s="813" t="s">
        <v>931</v>
      </c>
      <c r="O296" s="703">
        <f t="shared" si="66"/>
        <v>68</v>
      </c>
      <c r="P296" s="656">
        <f t="shared" si="67"/>
        <v>0.13969749999999997</v>
      </c>
      <c r="Q296" s="647" t="s">
        <v>550</v>
      </c>
      <c r="R296" s="890"/>
      <c r="S296" s="692"/>
      <c r="T296" s="703"/>
      <c r="U296" s="634"/>
      <c r="V296" s="634"/>
      <c r="W296" s="636"/>
      <c r="X296" s="793"/>
      <c r="Y296" s="942">
        <f t="shared" si="61"/>
        <v>0.13969749999999997</v>
      </c>
      <c r="Z296" s="1169"/>
      <c r="AA296" s="839"/>
      <c r="AB296" s="943">
        <f t="shared" si="64"/>
        <v>0.13969749999999997</v>
      </c>
    </row>
    <row r="297" spans="1:29" s="637" customFormat="1" ht="13.5" thickBot="1" x14ac:dyDescent="0.25">
      <c r="A297" s="975"/>
      <c r="B297" s="976"/>
      <c r="C297" s="1090"/>
      <c r="D297" s="977">
        <f t="shared" si="65"/>
        <v>0.13715277777777779</v>
      </c>
      <c r="E297" s="825"/>
      <c r="F297" s="624" t="s">
        <v>95</v>
      </c>
      <c r="G297" s="864" t="s">
        <v>852</v>
      </c>
      <c r="H297" s="616">
        <v>403</v>
      </c>
      <c r="I297" s="624" t="s">
        <v>13</v>
      </c>
      <c r="J297" s="659">
        <v>400</v>
      </c>
      <c r="K297" s="632">
        <v>72</v>
      </c>
      <c r="L297" s="632">
        <v>79</v>
      </c>
      <c r="M297" s="789">
        <v>75</v>
      </c>
      <c r="N297" s="813" t="s">
        <v>930</v>
      </c>
      <c r="O297" s="703">
        <f t="shared" si="66"/>
        <v>75.333333333333329</v>
      </c>
      <c r="P297" s="656">
        <f t="shared" si="67"/>
        <v>0.12381033333333333</v>
      </c>
      <c r="Q297" s="635" t="s">
        <v>892</v>
      </c>
      <c r="R297" s="890"/>
      <c r="S297" s="692"/>
      <c r="T297" s="703"/>
      <c r="U297" s="634"/>
      <c r="V297" s="634"/>
      <c r="W297" s="636"/>
      <c r="X297" s="793">
        <f>(T297+U297+V297)/3</f>
        <v>0</v>
      </c>
      <c r="Y297" s="942">
        <f t="shared" si="61"/>
        <v>0.12381033333333333</v>
      </c>
      <c r="Z297" s="1169"/>
      <c r="AA297" s="839"/>
      <c r="AB297" s="943">
        <f t="shared" si="64"/>
        <v>0.12381033333333333</v>
      </c>
    </row>
    <row r="298" spans="1:29" s="630" customFormat="1" ht="13.5" thickBot="1" x14ac:dyDescent="0.25">
      <c r="A298" s="1118">
        <v>44414</v>
      </c>
      <c r="B298" s="1119">
        <v>0.5493055555555556</v>
      </c>
      <c r="C298" s="1120">
        <v>24</v>
      </c>
      <c r="D298" s="1040">
        <f t="shared" si="65"/>
        <v>5.2083333333333336E-2</v>
      </c>
      <c r="E298" s="825"/>
      <c r="F298" s="626" t="s">
        <v>90</v>
      </c>
      <c r="G298" s="868" t="s">
        <v>852</v>
      </c>
      <c r="H298" s="618">
        <v>404</v>
      </c>
      <c r="I298" s="626" t="s">
        <v>13</v>
      </c>
      <c r="J298" s="625">
        <v>400</v>
      </c>
      <c r="K298" s="666">
        <v>25</v>
      </c>
      <c r="L298" s="666">
        <v>22</v>
      </c>
      <c r="M298" s="795">
        <v>30</v>
      </c>
      <c r="N298" s="679" t="s">
        <v>526</v>
      </c>
      <c r="O298" s="776">
        <f t="shared" si="66"/>
        <v>25.666666666666668</v>
      </c>
      <c r="P298" s="689">
        <f t="shared" si="67"/>
        <v>4.2183166666666667E-2</v>
      </c>
      <c r="Q298" s="672"/>
      <c r="R298" s="896"/>
      <c r="S298" s="679"/>
      <c r="T298" s="776"/>
      <c r="U298" s="666"/>
      <c r="V298" s="666"/>
      <c r="W298" s="670"/>
      <c r="X298" s="795"/>
      <c r="Y298" s="942">
        <f t="shared" si="61"/>
        <v>4.2183166666666667E-2</v>
      </c>
      <c r="Z298" s="942"/>
      <c r="AA298" s="845"/>
      <c r="AB298" s="943">
        <f t="shared" si="64"/>
        <v>4.2183166666666667E-2</v>
      </c>
    </row>
    <row r="299" spans="1:29" s="630" customFormat="1" ht="13.5" thickBot="1" x14ac:dyDescent="0.25">
      <c r="A299" s="685">
        <v>44417</v>
      </c>
      <c r="B299" s="686">
        <v>0.46666666666666662</v>
      </c>
      <c r="C299" s="983">
        <v>28</v>
      </c>
      <c r="D299" s="977">
        <f t="shared" si="65"/>
        <v>9.5899470899470915E-2</v>
      </c>
      <c r="E299" s="825">
        <f>(MAX(T299:V299))/S299/1.44</f>
        <v>0</v>
      </c>
      <c r="F299" s="626" t="s">
        <v>90</v>
      </c>
      <c r="G299" s="868" t="s">
        <v>852</v>
      </c>
      <c r="H299" s="618">
        <v>405</v>
      </c>
      <c r="I299" s="626" t="s">
        <v>33</v>
      </c>
      <c r="J299" s="625">
        <v>630</v>
      </c>
      <c r="K299" s="666">
        <v>65</v>
      </c>
      <c r="L299" s="666">
        <v>73</v>
      </c>
      <c r="M299" s="795">
        <v>87</v>
      </c>
      <c r="N299" s="679" t="s">
        <v>929</v>
      </c>
      <c r="O299" s="776">
        <f t="shared" si="66"/>
        <v>75</v>
      </c>
      <c r="P299" s="689">
        <f t="shared" si="67"/>
        <v>7.8261904761904755E-2</v>
      </c>
      <c r="Q299" s="672" t="s">
        <v>896</v>
      </c>
      <c r="R299" s="896" t="s">
        <v>996</v>
      </c>
      <c r="S299" s="626">
        <v>400</v>
      </c>
      <c r="T299" s="776"/>
      <c r="U299" s="666"/>
      <c r="V299" s="666"/>
      <c r="W299" s="670"/>
      <c r="X299" s="795">
        <f>(T299+U299+V299)/3</f>
        <v>0</v>
      </c>
      <c r="Y299" s="942">
        <f t="shared" si="61"/>
        <v>7.8261904761904755E-2</v>
      </c>
      <c r="Z299" s="942">
        <f>1.73*0.38*X299/S299</f>
        <v>0</v>
      </c>
      <c r="AA299" s="846" t="s">
        <v>896</v>
      </c>
      <c r="AB299" s="943">
        <f t="shared" si="64"/>
        <v>7.8261904761904755E-2</v>
      </c>
    </row>
    <row r="300" spans="1:29" ht="26.25" thickBot="1" x14ac:dyDescent="0.25">
      <c r="A300" s="685">
        <v>44414</v>
      </c>
      <c r="B300" s="686">
        <v>0.42430555555555555</v>
      </c>
      <c r="C300" s="983">
        <v>24</v>
      </c>
      <c r="D300" s="977">
        <f t="shared" si="65"/>
        <v>0</v>
      </c>
      <c r="E300" s="825">
        <f>(MAX(T300:V300))/S300/1.44</f>
        <v>0</v>
      </c>
      <c r="F300" s="626" t="s">
        <v>231</v>
      </c>
      <c r="G300" s="868" t="s">
        <v>852</v>
      </c>
      <c r="H300" s="618">
        <v>406</v>
      </c>
      <c r="I300" s="626" t="s">
        <v>987</v>
      </c>
      <c r="J300" s="625">
        <v>250</v>
      </c>
      <c r="K300" s="688"/>
      <c r="L300" s="688"/>
      <c r="M300" s="799"/>
      <c r="N300" s="679"/>
      <c r="O300" s="776">
        <f t="shared" si="66"/>
        <v>0</v>
      </c>
      <c r="P300" s="689">
        <f t="shared" si="67"/>
        <v>0</v>
      </c>
      <c r="Q300" s="689"/>
      <c r="R300" s="896" t="s">
        <v>58</v>
      </c>
      <c r="S300" s="626">
        <v>250</v>
      </c>
      <c r="T300" s="718"/>
      <c r="U300" s="688"/>
      <c r="V300" s="688"/>
      <c r="W300" s="670"/>
      <c r="X300" s="795">
        <f>(T300+U300+V300)/3</f>
        <v>0</v>
      </c>
      <c r="Y300" s="942">
        <f t="shared" si="61"/>
        <v>0</v>
      </c>
      <c r="Z300" s="942">
        <f>1.73*0.38*X300/S300</f>
        <v>0</v>
      </c>
      <c r="AA300" s="845"/>
      <c r="AB300" s="943">
        <f t="shared" si="64"/>
        <v>0</v>
      </c>
      <c r="AC300" s="629"/>
    </row>
    <row r="301" spans="1:29" s="630" customFormat="1" ht="13.5" thickBot="1" x14ac:dyDescent="0.25">
      <c r="A301" s="685">
        <v>44414</v>
      </c>
      <c r="B301" s="686">
        <v>0.47569444444444442</v>
      </c>
      <c r="C301" s="983">
        <v>24</v>
      </c>
      <c r="D301" s="977">
        <f t="shared" si="65"/>
        <v>0.16927083333333334</v>
      </c>
      <c r="E301" s="825"/>
      <c r="F301" s="626" t="s">
        <v>95</v>
      </c>
      <c r="G301" s="868" t="s">
        <v>852</v>
      </c>
      <c r="H301" s="618">
        <v>415</v>
      </c>
      <c r="I301" s="626" t="s">
        <v>13</v>
      </c>
      <c r="J301" s="625">
        <v>160</v>
      </c>
      <c r="K301" s="666">
        <v>33</v>
      </c>
      <c r="L301" s="666">
        <v>37</v>
      </c>
      <c r="M301" s="795">
        <v>39</v>
      </c>
      <c r="N301" s="679" t="s">
        <v>151</v>
      </c>
      <c r="O301" s="776">
        <f t="shared" si="66"/>
        <v>36.333333333333336</v>
      </c>
      <c r="P301" s="689">
        <f t="shared" si="67"/>
        <v>0.14928458333333333</v>
      </c>
      <c r="Q301" s="1063" t="s">
        <v>890</v>
      </c>
      <c r="R301" s="905"/>
      <c r="S301" s="626"/>
      <c r="T301" s="776"/>
      <c r="U301" s="666"/>
      <c r="V301" s="666"/>
      <c r="W301" s="670"/>
      <c r="X301" s="795"/>
      <c r="Y301" s="942">
        <f t="shared" si="61"/>
        <v>0.14928458333333333</v>
      </c>
      <c r="Z301" s="942"/>
      <c r="AA301" s="845"/>
      <c r="AB301" s="943">
        <f t="shared" si="64"/>
        <v>0.14928458333333333</v>
      </c>
    </row>
    <row r="302" spans="1:29" ht="13.5" thickBot="1" x14ac:dyDescent="0.25">
      <c r="A302" s="685">
        <v>44414</v>
      </c>
      <c r="B302" s="686">
        <v>0.46319444444444446</v>
      </c>
      <c r="C302" s="983">
        <v>24</v>
      </c>
      <c r="D302" s="977">
        <f t="shared" si="65"/>
        <v>0.14756944444444445</v>
      </c>
      <c r="E302" s="825"/>
      <c r="F302" s="626" t="s">
        <v>95</v>
      </c>
      <c r="G302" s="868" t="s">
        <v>852</v>
      </c>
      <c r="H302" s="618">
        <v>416</v>
      </c>
      <c r="I302" s="626" t="s">
        <v>13</v>
      </c>
      <c r="J302" s="625">
        <v>160</v>
      </c>
      <c r="K302" s="688">
        <v>34</v>
      </c>
      <c r="L302" s="688">
        <v>11</v>
      </c>
      <c r="M302" s="799">
        <v>17</v>
      </c>
      <c r="N302" s="679" t="s">
        <v>653</v>
      </c>
      <c r="O302" s="776">
        <f t="shared" si="66"/>
        <v>20.666666666666668</v>
      </c>
      <c r="P302" s="689">
        <f t="shared" si="67"/>
        <v>8.4914166666666666E-2</v>
      </c>
      <c r="Q302" s="669"/>
      <c r="R302" s="905"/>
      <c r="S302" s="626"/>
      <c r="T302" s="718"/>
      <c r="U302" s="688"/>
      <c r="V302" s="688"/>
      <c r="W302" s="670"/>
      <c r="X302" s="795"/>
      <c r="Y302" s="942">
        <f t="shared" si="61"/>
        <v>8.4914166666666666E-2</v>
      </c>
      <c r="Z302" s="942"/>
      <c r="AA302" s="845"/>
      <c r="AB302" s="943">
        <f t="shared" si="64"/>
        <v>8.4914166666666666E-2</v>
      </c>
      <c r="AC302" s="629"/>
    </row>
    <row r="303" spans="1:29" s="630" customFormat="1" ht="13.5" thickBot="1" x14ac:dyDescent="0.25">
      <c r="A303" s="685">
        <v>44414</v>
      </c>
      <c r="B303" s="686">
        <v>0.44166666666666665</v>
      </c>
      <c r="C303" s="983">
        <v>24</v>
      </c>
      <c r="D303" s="977">
        <f t="shared" si="65"/>
        <v>0.15</v>
      </c>
      <c r="E303" s="825"/>
      <c r="F303" s="626" t="s">
        <v>95</v>
      </c>
      <c r="G303" s="868" t="s">
        <v>852</v>
      </c>
      <c r="H303" s="618">
        <v>417</v>
      </c>
      <c r="I303" s="626" t="s">
        <v>13</v>
      </c>
      <c r="J303" s="625">
        <v>250</v>
      </c>
      <c r="K303" s="666">
        <v>50</v>
      </c>
      <c r="L303" s="666">
        <v>31</v>
      </c>
      <c r="M303" s="795">
        <v>54</v>
      </c>
      <c r="N303" s="679" t="s">
        <v>537</v>
      </c>
      <c r="O303" s="776">
        <f t="shared" si="66"/>
        <v>45</v>
      </c>
      <c r="P303" s="689">
        <f t="shared" si="67"/>
        <v>0.11833199999999999</v>
      </c>
      <c r="Q303" s="671"/>
      <c r="R303" s="896"/>
      <c r="S303" s="679"/>
      <c r="T303" s="776"/>
      <c r="U303" s="666"/>
      <c r="V303" s="666"/>
      <c r="W303" s="670"/>
      <c r="X303" s="795"/>
      <c r="Y303" s="942">
        <f t="shared" si="61"/>
        <v>0.11833199999999999</v>
      </c>
      <c r="Z303" s="942"/>
      <c r="AA303" s="845"/>
      <c r="AB303" s="943">
        <f t="shared" si="64"/>
        <v>0.11833199999999999</v>
      </c>
    </row>
    <row r="304" spans="1:29" s="630" customFormat="1" ht="13.5" thickBot="1" x14ac:dyDescent="0.25">
      <c r="A304" s="685">
        <v>44389</v>
      </c>
      <c r="B304" s="686">
        <v>0.82986111111111116</v>
      </c>
      <c r="C304" s="983">
        <v>30</v>
      </c>
      <c r="D304" s="977">
        <f t="shared" si="65"/>
        <v>0.1736111111111111</v>
      </c>
      <c r="E304" s="825">
        <f t="shared" ref="E304:E313" si="68">(MAX(T304:V304))/S304/1.44</f>
        <v>0.15190972222222224</v>
      </c>
      <c r="F304" s="626" t="s">
        <v>90</v>
      </c>
      <c r="G304" s="868" t="s">
        <v>852</v>
      </c>
      <c r="H304" s="618">
        <v>419</v>
      </c>
      <c r="I304" s="626" t="s">
        <v>13</v>
      </c>
      <c r="J304" s="625">
        <v>160</v>
      </c>
      <c r="K304" s="666">
        <v>20</v>
      </c>
      <c r="L304" s="666">
        <v>40</v>
      </c>
      <c r="M304" s="795">
        <v>20</v>
      </c>
      <c r="N304" s="679" t="s">
        <v>268</v>
      </c>
      <c r="O304" s="776">
        <f t="shared" si="66"/>
        <v>26.666666666666668</v>
      </c>
      <c r="P304" s="689">
        <f t="shared" si="67"/>
        <v>0.10956666666666667</v>
      </c>
      <c r="Q304" s="672" t="s">
        <v>888</v>
      </c>
      <c r="R304" s="896" t="s">
        <v>15</v>
      </c>
      <c r="S304" s="626">
        <v>160</v>
      </c>
      <c r="T304" s="776">
        <v>25</v>
      </c>
      <c r="U304" s="666">
        <v>30</v>
      </c>
      <c r="V304" s="666">
        <v>35</v>
      </c>
      <c r="W304" s="670" t="s">
        <v>28</v>
      </c>
      <c r="X304" s="795">
        <f>(T304+U304+V304)/3</f>
        <v>30</v>
      </c>
      <c r="Y304" s="942">
        <f t="shared" si="61"/>
        <v>0.10956666666666667</v>
      </c>
      <c r="Z304" s="942">
        <f>1.73*0.38*X304/S304</f>
        <v>0.12326250000000001</v>
      </c>
      <c r="AA304" s="846" t="s">
        <v>546</v>
      </c>
      <c r="AB304" s="943">
        <f t="shared" si="64"/>
        <v>0.2328291666666667</v>
      </c>
    </row>
    <row r="305" spans="1:29" s="630" customFormat="1" ht="13.5" thickBot="1" x14ac:dyDescent="0.25">
      <c r="A305" s="685">
        <v>44392</v>
      </c>
      <c r="B305" s="686">
        <v>0.93055555555555547</v>
      </c>
      <c r="C305" s="687">
        <v>22</v>
      </c>
      <c r="D305" s="977">
        <f t="shared" si="65"/>
        <v>0.2932098765432099</v>
      </c>
      <c r="E305" s="825">
        <f t="shared" si="68"/>
        <v>0.15652557319223986</v>
      </c>
      <c r="F305" s="626" t="s">
        <v>90</v>
      </c>
      <c r="G305" s="868" t="s">
        <v>852</v>
      </c>
      <c r="H305" s="618">
        <v>420</v>
      </c>
      <c r="I305" s="626" t="s">
        <v>13</v>
      </c>
      <c r="J305" s="625">
        <v>630</v>
      </c>
      <c r="K305" s="666">
        <v>222</v>
      </c>
      <c r="L305" s="666">
        <v>266</v>
      </c>
      <c r="M305" s="795">
        <v>142</v>
      </c>
      <c r="N305" s="679" t="s">
        <v>161</v>
      </c>
      <c r="O305" s="776">
        <f t="shared" si="66"/>
        <v>210</v>
      </c>
      <c r="P305" s="689">
        <f t="shared" si="67"/>
        <v>0.21913333333333335</v>
      </c>
      <c r="Q305" s="672" t="s">
        <v>892</v>
      </c>
      <c r="R305" s="896" t="s">
        <v>15</v>
      </c>
      <c r="S305" s="626">
        <v>630</v>
      </c>
      <c r="T305" s="776">
        <v>142</v>
      </c>
      <c r="U305" s="666">
        <v>76</v>
      </c>
      <c r="V305" s="666">
        <v>110</v>
      </c>
      <c r="W305" s="670" t="s">
        <v>575</v>
      </c>
      <c r="X305" s="795">
        <f>(T305+U305+V305)/3</f>
        <v>109.33333333333333</v>
      </c>
      <c r="Y305" s="942">
        <f t="shared" si="61"/>
        <v>0.21913333333333335</v>
      </c>
      <c r="Z305" s="942">
        <f>1.73*0.38*X305/S305</f>
        <v>0.1140884656084656</v>
      </c>
      <c r="AA305" s="846" t="s">
        <v>892</v>
      </c>
      <c r="AB305" s="943">
        <f t="shared" si="64"/>
        <v>0.33322179894179893</v>
      </c>
    </row>
    <row r="306" spans="1:29" s="630" customFormat="1" ht="13.5" thickBot="1" x14ac:dyDescent="0.25">
      <c r="A306" s="685">
        <v>44383</v>
      </c>
      <c r="B306" s="686">
        <v>0.81805555555555554</v>
      </c>
      <c r="C306" s="983">
        <v>29</v>
      </c>
      <c r="D306" s="977">
        <f t="shared" si="65"/>
        <v>0.19965277777777776</v>
      </c>
      <c r="E306" s="825">
        <f t="shared" si="68"/>
        <v>0.25868055555555558</v>
      </c>
      <c r="F306" s="626" t="s">
        <v>90</v>
      </c>
      <c r="G306" s="868" t="s">
        <v>852</v>
      </c>
      <c r="H306" s="618">
        <v>421</v>
      </c>
      <c r="I306" s="626" t="s">
        <v>13</v>
      </c>
      <c r="J306" s="625">
        <v>400</v>
      </c>
      <c r="K306" s="666">
        <v>75</v>
      </c>
      <c r="L306" s="666">
        <v>86</v>
      </c>
      <c r="M306" s="795">
        <v>115</v>
      </c>
      <c r="N306" s="679" t="s">
        <v>928</v>
      </c>
      <c r="O306" s="776">
        <f t="shared" si="66"/>
        <v>92</v>
      </c>
      <c r="P306" s="689">
        <f t="shared" si="67"/>
        <v>0.151202</v>
      </c>
      <c r="Q306" s="672" t="s">
        <v>547</v>
      </c>
      <c r="R306" s="896" t="s">
        <v>15</v>
      </c>
      <c r="S306" s="626">
        <v>400</v>
      </c>
      <c r="T306" s="776">
        <v>149</v>
      </c>
      <c r="U306" s="666">
        <v>113</v>
      </c>
      <c r="V306" s="666">
        <v>104</v>
      </c>
      <c r="W306" s="670" t="s">
        <v>73</v>
      </c>
      <c r="X306" s="795">
        <f>(T306+U306+V306)/3</f>
        <v>122</v>
      </c>
      <c r="Y306" s="942">
        <f t="shared" si="61"/>
        <v>0.151202</v>
      </c>
      <c r="Z306" s="942">
        <f>1.73*0.38*X306/S306</f>
        <v>0.20050699999999999</v>
      </c>
      <c r="AA306" s="846" t="s">
        <v>547</v>
      </c>
      <c r="AB306" s="943">
        <f t="shared" si="64"/>
        <v>0.35170899999999999</v>
      </c>
      <c r="AC306" s="639"/>
    </row>
    <row r="307" spans="1:29" s="630" customFormat="1" ht="13.5" thickBot="1" x14ac:dyDescent="0.25">
      <c r="A307" s="685"/>
      <c r="B307" s="686"/>
      <c r="C307" s="983"/>
      <c r="D307" s="977">
        <f t="shared" si="65"/>
        <v>0.15625</v>
      </c>
      <c r="E307" s="825" t="e">
        <f t="shared" si="68"/>
        <v>#DIV/0!</v>
      </c>
      <c r="F307" s="626" t="s">
        <v>90</v>
      </c>
      <c r="G307" s="868" t="s">
        <v>852</v>
      </c>
      <c r="H307" s="618">
        <v>422</v>
      </c>
      <c r="I307" s="626" t="s">
        <v>13</v>
      </c>
      <c r="J307" s="735">
        <v>40</v>
      </c>
      <c r="K307" s="632">
        <v>9</v>
      </c>
      <c r="L307" s="632">
        <v>0</v>
      </c>
      <c r="M307" s="789">
        <v>0</v>
      </c>
      <c r="N307" s="813" t="s">
        <v>83</v>
      </c>
      <c r="O307" s="776"/>
      <c r="P307" s="689"/>
      <c r="Q307" s="672"/>
      <c r="R307" s="896"/>
      <c r="S307" s="626"/>
      <c r="T307" s="776"/>
      <c r="U307" s="666"/>
      <c r="V307" s="666"/>
      <c r="W307" s="670"/>
      <c r="X307" s="795"/>
      <c r="Y307" s="942">
        <f t="shared" si="61"/>
        <v>0</v>
      </c>
      <c r="Z307" s="942"/>
      <c r="AA307" s="846"/>
      <c r="AB307" s="943">
        <f t="shared" si="64"/>
        <v>0</v>
      </c>
      <c r="AC307" s="639"/>
    </row>
    <row r="308" spans="1:29" s="630" customFormat="1" ht="13.5" thickBot="1" x14ac:dyDescent="0.25">
      <c r="A308" s="685"/>
      <c r="B308" s="686"/>
      <c r="C308" s="983"/>
      <c r="D308" s="977">
        <f t="shared" si="65"/>
        <v>0.32076719576719581</v>
      </c>
      <c r="E308" s="825">
        <f t="shared" si="68"/>
        <v>0.24250440917107582</v>
      </c>
      <c r="F308" s="626" t="s">
        <v>90</v>
      </c>
      <c r="G308" s="868"/>
      <c r="H308" s="618">
        <v>425</v>
      </c>
      <c r="I308" s="626" t="s">
        <v>13</v>
      </c>
      <c r="J308" s="735">
        <v>630</v>
      </c>
      <c r="K308" s="632">
        <v>223</v>
      </c>
      <c r="L308" s="632">
        <v>287</v>
      </c>
      <c r="M308" s="789">
        <v>291</v>
      </c>
      <c r="N308" s="813" t="s">
        <v>442</v>
      </c>
      <c r="O308" s="776"/>
      <c r="P308" s="689"/>
      <c r="Q308" s="672"/>
      <c r="R308" s="896" t="s">
        <v>15</v>
      </c>
      <c r="S308" s="759">
        <v>630</v>
      </c>
      <c r="T308" s="771">
        <v>220</v>
      </c>
      <c r="U308" s="632">
        <v>131</v>
      </c>
      <c r="V308" s="632">
        <v>146</v>
      </c>
      <c r="W308" s="633" t="s">
        <v>84</v>
      </c>
      <c r="X308" s="795"/>
      <c r="Y308" s="942">
        <f t="shared" si="61"/>
        <v>0</v>
      </c>
      <c r="Z308" s="942"/>
      <c r="AA308" s="846"/>
      <c r="AB308" s="943">
        <f t="shared" si="64"/>
        <v>0</v>
      </c>
      <c r="AC308" s="639"/>
    </row>
    <row r="309" spans="1:29" s="630" customFormat="1" ht="13.5" thickBot="1" x14ac:dyDescent="0.25">
      <c r="A309" s="685"/>
      <c r="B309" s="686"/>
      <c r="C309" s="983"/>
      <c r="D309" s="977">
        <f t="shared" si="65"/>
        <v>0.60833333333333339</v>
      </c>
      <c r="E309" s="825" t="e">
        <f t="shared" si="68"/>
        <v>#DIV/0!</v>
      </c>
      <c r="F309" s="626" t="s">
        <v>90</v>
      </c>
      <c r="G309" s="868"/>
      <c r="H309" s="618">
        <v>426</v>
      </c>
      <c r="I309" s="626" t="s">
        <v>13</v>
      </c>
      <c r="J309" s="735">
        <v>250</v>
      </c>
      <c r="K309" s="632">
        <v>217</v>
      </c>
      <c r="L309" s="632">
        <v>182</v>
      </c>
      <c r="M309" s="789">
        <v>219</v>
      </c>
      <c r="N309" s="813" t="s">
        <v>75</v>
      </c>
      <c r="O309" s="776"/>
      <c r="P309" s="689"/>
      <c r="Q309" s="672"/>
      <c r="R309" s="896"/>
      <c r="S309" s="626"/>
      <c r="T309" s="776"/>
      <c r="U309" s="666"/>
      <c r="V309" s="666"/>
      <c r="W309" s="670"/>
      <c r="X309" s="795"/>
      <c r="Y309" s="942">
        <f t="shared" si="61"/>
        <v>0</v>
      </c>
      <c r="Z309" s="942"/>
      <c r="AA309" s="846"/>
      <c r="AB309" s="943">
        <f t="shared" si="64"/>
        <v>0</v>
      </c>
      <c r="AC309" s="639"/>
    </row>
    <row r="310" spans="1:29" s="630" customFormat="1" ht="13.5" thickBot="1" x14ac:dyDescent="0.25">
      <c r="A310" s="685"/>
      <c r="B310" s="686"/>
      <c r="C310" s="983"/>
      <c r="D310" s="977">
        <f t="shared" si="65"/>
        <v>1.1319444444444444</v>
      </c>
      <c r="E310" s="825" t="e">
        <f t="shared" si="68"/>
        <v>#DIV/0!</v>
      </c>
      <c r="F310" s="626" t="s">
        <v>90</v>
      </c>
      <c r="G310" s="868"/>
      <c r="H310" s="618">
        <v>428</v>
      </c>
      <c r="I310" s="626" t="s">
        <v>13</v>
      </c>
      <c r="J310" s="737">
        <v>100</v>
      </c>
      <c r="K310" s="642">
        <v>154</v>
      </c>
      <c r="L310" s="642">
        <v>148</v>
      </c>
      <c r="M310" s="790">
        <v>163</v>
      </c>
      <c r="N310" s="814" t="s">
        <v>392</v>
      </c>
      <c r="O310" s="776"/>
      <c r="P310" s="689"/>
      <c r="Q310" s="672"/>
      <c r="R310" s="896"/>
      <c r="S310" s="626"/>
      <c r="T310" s="776"/>
      <c r="U310" s="666"/>
      <c r="V310" s="666"/>
      <c r="W310" s="670"/>
      <c r="X310" s="795"/>
      <c r="Y310" s="942">
        <f t="shared" si="61"/>
        <v>0</v>
      </c>
      <c r="Z310" s="942"/>
      <c r="AA310" s="846"/>
      <c r="AB310" s="943">
        <f t="shared" si="64"/>
        <v>0</v>
      </c>
      <c r="AC310" s="639"/>
    </row>
    <row r="311" spans="1:29" s="630" customFormat="1" ht="13.5" thickBot="1" x14ac:dyDescent="0.25">
      <c r="A311" s="685"/>
      <c r="B311" s="686"/>
      <c r="C311" s="983"/>
      <c r="D311" s="977">
        <f t="shared" si="65"/>
        <v>0</v>
      </c>
      <c r="E311" s="825">
        <f t="shared" si="68"/>
        <v>5.2777777777777778E-2</v>
      </c>
      <c r="F311" s="626" t="s">
        <v>90</v>
      </c>
      <c r="G311" s="868"/>
      <c r="H311" s="618">
        <v>429</v>
      </c>
      <c r="I311" s="767" t="s">
        <v>992</v>
      </c>
      <c r="J311" s="745">
        <v>180</v>
      </c>
      <c r="K311" s="664"/>
      <c r="L311" s="664"/>
      <c r="M311" s="804"/>
      <c r="N311" s="821"/>
      <c r="O311" s="776"/>
      <c r="P311" s="689"/>
      <c r="Q311" s="672"/>
      <c r="R311" s="896" t="s">
        <v>15</v>
      </c>
      <c r="S311" s="767">
        <v>250</v>
      </c>
      <c r="T311" s="783">
        <v>19</v>
      </c>
      <c r="U311" s="664">
        <v>4</v>
      </c>
      <c r="V311" s="664">
        <v>2</v>
      </c>
      <c r="W311" s="706" t="s">
        <v>35</v>
      </c>
      <c r="X311" s="795"/>
      <c r="Y311" s="942">
        <f t="shared" si="61"/>
        <v>0</v>
      </c>
      <c r="Z311" s="942"/>
      <c r="AA311" s="846"/>
      <c r="AB311" s="943">
        <f t="shared" si="64"/>
        <v>0</v>
      </c>
      <c r="AC311" s="639"/>
    </row>
    <row r="312" spans="1:29" s="630" customFormat="1" ht="13.5" thickBot="1" x14ac:dyDescent="0.25">
      <c r="A312" s="685">
        <v>44433</v>
      </c>
      <c r="B312" s="686">
        <v>0.39583333333333331</v>
      </c>
      <c r="C312" s="687">
        <v>17</v>
      </c>
      <c r="D312" s="977">
        <f t="shared" si="65"/>
        <v>0.18229166666666669</v>
      </c>
      <c r="E312" s="825">
        <f t="shared" si="68"/>
        <v>7.2916666666666671E-2</v>
      </c>
      <c r="F312" s="626" t="s">
        <v>90</v>
      </c>
      <c r="G312" s="868" t="s">
        <v>852</v>
      </c>
      <c r="H312" s="618">
        <v>432</v>
      </c>
      <c r="I312" s="626" t="s">
        <v>13</v>
      </c>
      <c r="J312" s="625">
        <v>400</v>
      </c>
      <c r="K312" s="666">
        <v>86</v>
      </c>
      <c r="L312" s="666">
        <v>105</v>
      </c>
      <c r="M312" s="795">
        <v>103</v>
      </c>
      <c r="N312" s="679" t="s">
        <v>31</v>
      </c>
      <c r="O312" s="776">
        <f t="shared" ref="O312:O343" si="69">(K312+L312+M312)/3</f>
        <v>98</v>
      </c>
      <c r="P312" s="689">
        <f t="shared" ref="P312:P343" si="70">1.73*0.38*O312/J312</f>
        <v>0.16106300000000001</v>
      </c>
      <c r="Q312" s="671" t="s">
        <v>888</v>
      </c>
      <c r="R312" s="896" t="s">
        <v>15</v>
      </c>
      <c r="S312" s="626">
        <v>400</v>
      </c>
      <c r="T312" s="776">
        <v>42</v>
      </c>
      <c r="U312" s="666">
        <v>36</v>
      </c>
      <c r="V312" s="666">
        <v>28</v>
      </c>
      <c r="W312" s="670" t="s">
        <v>295</v>
      </c>
      <c r="X312" s="795">
        <f>(T312+U312+V312)/3</f>
        <v>35.333333333333336</v>
      </c>
      <c r="Y312" s="942">
        <f t="shared" si="61"/>
        <v>0.16106300000000001</v>
      </c>
      <c r="Z312" s="942">
        <f>1.73*0.38*X312/S312</f>
        <v>5.8070333333333342E-2</v>
      </c>
      <c r="AA312" s="845" t="s">
        <v>888</v>
      </c>
      <c r="AB312" s="943">
        <f t="shared" si="64"/>
        <v>0.21913333333333335</v>
      </c>
    </row>
    <row r="313" spans="1:29" s="630" customFormat="1" ht="13.5" thickBot="1" x14ac:dyDescent="0.25">
      <c r="A313" s="685">
        <v>44433</v>
      </c>
      <c r="B313" s="686">
        <v>0.40277777777777773</v>
      </c>
      <c r="C313" s="687">
        <v>17</v>
      </c>
      <c r="D313" s="977">
        <f t="shared" si="65"/>
        <v>0.14660493827160495</v>
      </c>
      <c r="E313" s="825">
        <f t="shared" si="68"/>
        <v>0.23148148148148148</v>
      </c>
      <c r="F313" s="626" t="s">
        <v>90</v>
      </c>
      <c r="G313" s="868" t="s">
        <v>852</v>
      </c>
      <c r="H313" s="618">
        <v>433</v>
      </c>
      <c r="I313" s="626" t="s">
        <v>13</v>
      </c>
      <c r="J313" s="625">
        <v>630</v>
      </c>
      <c r="K313" s="666">
        <v>82</v>
      </c>
      <c r="L313" s="666">
        <v>133</v>
      </c>
      <c r="M313" s="795">
        <v>84</v>
      </c>
      <c r="N313" s="679" t="s">
        <v>68</v>
      </c>
      <c r="O313" s="776">
        <f t="shared" si="69"/>
        <v>99.666666666666671</v>
      </c>
      <c r="P313" s="689">
        <f t="shared" si="70"/>
        <v>0.10400137566137566</v>
      </c>
      <c r="Q313" s="672" t="s">
        <v>888</v>
      </c>
      <c r="R313" s="896" t="s">
        <v>15</v>
      </c>
      <c r="S313" s="626">
        <v>630</v>
      </c>
      <c r="T313" s="776">
        <v>192</v>
      </c>
      <c r="U313" s="666">
        <v>194</v>
      </c>
      <c r="V313" s="666">
        <v>210</v>
      </c>
      <c r="W313" s="670" t="s">
        <v>162</v>
      </c>
      <c r="X313" s="795">
        <f>(T313+U313+V313)/3</f>
        <v>198.66666666666666</v>
      </c>
      <c r="Y313" s="942">
        <f t="shared" si="61"/>
        <v>0.10400137566137566</v>
      </c>
      <c r="Z313" s="942">
        <f>1.73*0.38*X313/S313</f>
        <v>0.20730708994708993</v>
      </c>
      <c r="AA313" s="846" t="s">
        <v>888</v>
      </c>
      <c r="AB313" s="943">
        <f t="shared" si="64"/>
        <v>0.31130846560846559</v>
      </c>
    </row>
    <row r="314" spans="1:29" s="630" customFormat="1" ht="13.5" thickBot="1" x14ac:dyDescent="0.25">
      <c r="A314" s="685">
        <v>44416</v>
      </c>
      <c r="B314" s="686">
        <v>0.375</v>
      </c>
      <c r="C314" s="983">
        <v>21</v>
      </c>
      <c r="D314" s="977">
        <f t="shared" si="65"/>
        <v>9.7222222222222238E-2</v>
      </c>
      <c r="E314" s="825"/>
      <c r="F314" s="626" t="s">
        <v>95</v>
      </c>
      <c r="G314" s="868" t="s">
        <v>852</v>
      </c>
      <c r="H314" s="618">
        <v>434</v>
      </c>
      <c r="I314" s="626" t="s">
        <v>13</v>
      </c>
      <c r="J314" s="625">
        <v>250</v>
      </c>
      <c r="K314" s="666">
        <v>35</v>
      </c>
      <c r="L314" s="666">
        <v>11</v>
      </c>
      <c r="M314" s="795">
        <v>10</v>
      </c>
      <c r="N314" s="679" t="s">
        <v>927</v>
      </c>
      <c r="O314" s="776">
        <f t="shared" si="69"/>
        <v>18.666666666666668</v>
      </c>
      <c r="P314" s="689">
        <f t="shared" si="70"/>
        <v>4.9085866666666665E-2</v>
      </c>
      <c r="Q314" s="671" t="s">
        <v>892</v>
      </c>
      <c r="R314" s="896"/>
      <c r="S314" s="679"/>
      <c r="T314" s="776"/>
      <c r="U314" s="666"/>
      <c r="V314" s="666"/>
      <c r="W314" s="670"/>
      <c r="X314" s="795"/>
      <c r="Y314" s="942">
        <f t="shared" si="61"/>
        <v>4.9085866666666665E-2</v>
      </c>
      <c r="Z314" s="942"/>
      <c r="AA314" s="845"/>
      <c r="AB314" s="943">
        <f t="shared" si="64"/>
        <v>4.9085866666666665E-2</v>
      </c>
    </row>
    <row r="315" spans="1:29" s="630" customFormat="1" ht="13.5" thickBot="1" x14ac:dyDescent="0.25">
      <c r="A315" s="944">
        <v>44433</v>
      </c>
      <c r="B315" s="945">
        <v>0.4861111111111111</v>
      </c>
      <c r="C315" s="994">
        <v>19</v>
      </c>
      <c r="D315" s="987">
        <f t="shared" si="65"/>
        <v>0.23437500000000003</v>
      </c>
      <c r="E315" s="988"/>
      <c r="F315" s="768" t="s">
        <v>95</v>
      </c>
      <c r="G315" s="874" t="s">
        <v>852</v>
      </c>
      <c r="H315" s="881">
        <v>435</v>
      </c>
      <c r="I315" s="768" t="s">
        <v>13</v>
      </c>
      <c r="J315" s="746">
        <v>400</v>
      </c>
      <c r="K315" s="667">
        <v>130</v>
      </c>
      <c r="L315" s="667">
        <v>135</v>
      </c>
      <c r="M315" s="806">
        <v>133</v>
      </c>
      <c r="N315" s="754" t="s">
        <v>161</v>
      </c>
      <c r="O315" s="785">
        <f t="shared" si="69"/>
        <v>132.66666666666666</v>
      </c>
      <c r="P315" s="974">
        <f t="shared" si="70"/>
        <v>0.21803766666666666</v>
      </c>
      <c r="Q315" s="712" t="s">
        <v>888</v>
      </c>
      <c r="R315" s="903"/>
      <c r="S315" s="754"/>
      <c r="T315" s="785"/>
      <c r="U315" s="667"/>
      <c r="V315" s="667"/>
      <c r="W315" s="711"/>
      <c r="X315" s="806"/>
      <c r="Y315" s="942">
        <f t="shared" si="61"/>
        <v>0.21803766666666666</v>
      </c>
      <c r="Z315" s="1574"/>
      <c r="AA315" s="853"/>
      <c r="AB315" s="943">
        <f t="shared" si="64"/>
        <v>0.21803766666666666</v>
      </c>
    </row>
    <row r="316" spans="1:29" ht="13.5" thickBot="1" x14ac:dyDescent="0.25">
      <c r="A316" s="1121">
        <v>44433</v>
      </c>
      <c r="B316" s="945">
        <v>0.46875</v>
      </c>
      <c r="C316" s="994">
        <v>17</v>
      </c>
      <c r="D316" s="1034">
        <f t="shared" si="65"/>
        <v>0.27226631393298062</v>
      </c>
      <c r="E316" s="977">
        <f>(MAX(T316:V316))/S316/1.44</f>
        <v>0.18959435626102292</v>
      </c>
      <c r="F316" s="626" t="s">
        <v>90</v>
      </c>
      <c r="G316" s="873" t="s">
        <v>852</v>
      </c>
      <c r="H316" s="755">
        <v>437</v>
      </c>
      <c r="I316" s="626" t="s">
        <v>13</v>
      </c>
      <c r="J316" s="744">
        <v>630</v>
      </c>
      <c r="K316" s="710">
        <v>222</v>
      </c>
      <c r="L316" s="710">
        <v>196</v>
      </c>
      <c r="M316" s="807">
        <v>247</v>
      </c>
      <c r="N316" s="679" t="s">
        <v>29</v>
      </c>
      <c r="O316" s="786">
        <f t="shared" si="69"/>
        <v>221.66666666666666</v>
      </c>
      <c r="P316" s="714">
        <f t="shared" si="70"/>
        <v>0.23130740740740738</v>
      </c>
      <c r="Q316" s="713" t="s">
        <v>888</v>
      </c>
      <c r="R316" s="770" t="s">
        <v>15</v>
      </c>
      <c r="S316" s="679">
        <v>630</v>
      </c>
      <c r="T316" s="786">
        <v>172</v>
      </c>
      <c r="U316" s="710">
        <v>157</v>
      </c>
      <c r="V316" s="710">
        <v>145</v>
      </c>
      <c r="W316" s="709" t="s">
        <v>326</v>
      </c>
      <c r="X316" s="797">
        <f>(T316+U316+V316)/3</f>
        <v>158</v>
      </c>
      <c r="Y316" s="942">
        <f t="shared" si="61"/>
        <v>0.23130740740740738</v>
      </c>
      <c r="Z316" s="1574">
        <f>1.73*0.38*X316/S316</f>
        <v>0.16487174603174601</v>
      </c>
      <c r="AA316" s="848" t="s">
        <v>888</v>
      </c>
      <c r="AB316" s="943">
        <f t="shared" si="64"/>
        <v>0.39617915343915339</v>
      </c>
      <c r="AC316" s="629"/>
    </row>
    <row r="317" spans="1:29" s="630" customFormat="1" ht="13.5" thickBot="1" x14ac:dyDescent="0.25">
      <c r="A317" s="993">
        <v>44425</v>
      </c>
      <c r="B317" s="985">
        <v>0.78819444444444453</v>
      </c>
      <c r="C317" s="986">
        <v>27</v>
      </c>
      <c r="D317" s="1034">
        <f t="shared" si="65"/>
        <v>4.6875000000000007E-2</v>
      </c>
      <c r="E317" s="977">
        <f>(MAX(T317:V317))/S317/1.44</f>
        <v>0.1388888888888889</v>
      </c>
      <c r="F317" s="626" t="s">
        <v>90</v>
      </c>
      <c r="G317" s="873" t="s">
        <v>852</v>
      </c>
      <c r="H317" s="755">
        <v>438</v>
      </c>
      <c r="I317" s="626" t="s">
        <v>13</v>
      </c>
      <c r="J317" s="744">
        <v>400</v>
      </c>
      <c r="K317" s="710">
        <v>27</v>
      </c>
      <c r="L317" s="710">
        <v>17</v>
      </c>
      <c r="M317" s="807">
        <v>27</v>
      </c>
      <c r="N317" s="679" t="s">
        <v>180</v>
      </c>
      <c r="O317" s="786">
        <f t="shared" si="69"/>
        <v>23.666666666666668</v>
      </c>
      <c r="P317" s="714">
        <f t="shared" si="70"/>
        <v>3.8896166666666669E-2</v>
      </c>
      <c r="Q317" s="713" t="s">
        <v>888</v>
      </c>
      <c r="R317" s="770" t="s">
        <v>15</v>
      </c>
      <c r="S317" s="679">
        <v>400</v>
      </c>
      <c r="T317" s="786">
        <v>68</v>
      </c>
      <c r="U317" s="710">
        <v>80</v>
      </c>
      <c r="V317" s="710">
        <v>73</v>
      </c>
      <c r="W317" s="709" t="s">
        <v>44</v>
      </c>
      <c r="X317" s="806">
        <f>(T317+U317+V317)/3</f>
        <v>73.666666666666671</v>
      </c>
      <c r="Y317" s="942">
        <f t="shared" si="61"/>
        <v>3.8896166666666669E-2</v>
      </c>
      <c r="Z317" s="942">
        <f>1.73*0.38*X317/S317</f>
        <v>0.12107116666666666</v>
      </c>
      <c r="AA317" s="853"/>
      <c r="AB317" s="943">
        <f t="shared" si="64"/>
        <v>0.15996733333333332</v>
      </c>
    </row>
    <row r="318" spans="1:29" s="630" customFormat="1" ht="13.5" thickBot="1" x14ac:dyDescent="0.25">
      <c r="A318" s="984">
        <v>44420</v>
      </c>
      <c r="B318" s="985">
        <v>0.47916666666666669</v>
      </c>
      <c r="C318" s="1036">
        <v>25</v>
      </c>
      <c r="D318" s="1034">
        <f t="shared" si="65"/>
        <v>0</v>
      </c>
      <c r="E318" s="977">
        <f>(MAX(T318:V318))/S318/1.44</f>
        <v>0</v>
      </c>
      <c r="F318" s="626" t="s">
        <v>90</v>
      </c>
      <c r="G318" s="873" t="s">
        <v>852</v>
      </c>
      <c r="H318" s="755">
        <v>439</v>
      </c>
      <c r="I318" s="626" t="s">
        <v>13</v>
      </c>
      <c r="J318" s="744">
        <v>1000</v>
      </c>
      <c r="K318" s="707"/>
      <c r="L318" s="707"/>
      <c r="M318" s="805"/>
      <c r="N318" s="679" t="s">
        <v>149</v>
      </c>
      <c r="O318" s="786">
        <f t="shared" si="69"/>
        <v>0</v>
      </c>
      <c r="P318" s="714">
        <f t="shared" si="70"/>
        <v>0</v>
      </c>
      <c r="Q318" s="714"/>
      <c r="R318" s="770" t="s">
        <v>15</v>
      </c>
      <c r="S318" s="626">
        <v>1000</v>
      </c>
      <c r="T318" s="784"/>
      <c r="U318" s="707"/>
      <c r="V318" s="707"/>
      <c r="W318" s="709" t="s">
        <v>926</v>
      </c>
      <c r="X318" s="806">
        <f>(T318+U318+V318)/3</f>
        <v>0</v>
      </c>
      <c r="Y318" s="942">
        <f t="shared" si="61"/>
        <v>0</v>
      </c>
      <c r="Z318" s="942">
        <f>1.73*0.38*X318/S318</f>
        <v>0</v>
      </c>
      <c r="AA318" s="854"/>
      <c r="AB318" s="943">
        <f t="shared" si="64"/>
        <v>0</v>
      </c>
    </row>
    <row r="319" spans="1:29" s="630" customFormat="1" ht="13.5" thickBot="1" x14ac:dyDescent="0.25">
      <c r="A319" s="1068">
        <v>44418</v>
      </c>
      <c r="B319" s="1043">
        <v>0.43472222222222223</v>
      </c>
      <c r="C319" s="938">
        <v>24</v>
      </c>
      <c r="D319" s="1034">
        <f t="shared" si="65"/>
        <v>0.43402777777777779</v>
      </c>
      <c r="E319" s="977"/>
      <c r="F319" s="626" t="s">
        <v>95</v>
      </c>
      <c r="G319" s="873" t="s">
        <v>852</v>
      </c>
      <c r="H319" s="755">
        <v>441</v>
      </c>
      <c r="I319" s="626" t="s">
        <v>13</v>
      </c>
      <c r="J319" s="744">
        <v>160</v>
      </c>
      <c r="K319" s="710">
        <v>100</v>
      </c>
      <c r="L319" s="710">
        <v>57</v>
      </c>
      <c r="M319" s="807">
        <v>62</v>
      </c>
      <c r="N319" s="679" t="s">
        <v>925</v>
      </c>
      <c r="O319" s="786">
        <f t="shared" si="69"/>
        <v>73</v>
      </c>
      <c r="P319" s="714">
        <f t="shared" si="70"/>
        <v>0.29993875000000003</v>
      </c>
      <c r="Q319" s="713"/>
      <c r="R319" s="770"/>
      <c r="S319" s="679"/>
      <c r="T319" s="786"/>
      <c r="U319" s="710"/>
      <c r="V319" s="710"/>
      <c r="W319" s="709"/>
      <c r="X319" s="804"/>
      <c r="Y319" s="942">
        <f t="shared" si="61"/>
        <v>0.29993875000000003</v>
      </c>
      <c r="Z319" s="1577"/>
      <c r="AA319" s="844"/>
      <c r="AB319" s="943">
        <f t="shared" si="64"/>
        <v>0.29993875000000003</v>
      </c>
    </row>
    <row r="320" spans="1:29" s="630" customFormat="1" ht="13.5" thickBot="1" x14ac:dyDescent="0.25">
      <c r="A320" s="685">
        <v>44416</v>
      </c>
      <c r="B320" s="686">
        <v>0.60416666666666663</v>
      </c>
      <c r="C320" s="983">
        <v>21</v>
      </c>
      <c r="D320" s="977">
        <f t="shared" si="65"/>
        <v>0.26455026455026454</v>
      </c>
      <c r="E320" s="825">
        <f t="shared" ref="E320:E334" si="71">(MAX(T320:V320))/S320/1.44</f>
        <v>0.23148148148148148</v>
      </c>
      <c r="F320" s="626" t="s">
        <v>90</v>
      </c>
      <c r="G320" s="868" t="s">
        <v>852</v>
      </c>
      <c r="H320" s="618">
        <v>442</v>
      </c>
      <c r="I320" s="626" t="s">
        <v>13</v>
      </c>
      <c r="J320" s="625">
        <v>630</v>
      </c>
      <c r="K320" s="666">
        <v>180</v>
      </c>
      <c r="L320" s="666">
        <v>240</v>
      </c>
      <c r="M320" s="795">
        <v>230</v>
      </c>
      <c r="N320" s="679" t="s">
        <v>28</v>
      </c>
      <c r="O320" s="776">
        <f t="shared" si="69"/>
        <v>216.66666666666666</v>
      </c>
      <c r="P320" s="689">
        <f t="shared" si="70"/>
        <v>0.22608994708994709</v>
      </c>
      <c r="Q320" s="672" t="s">
        <v>888</v>
      </c>
      <c r="R320" s="896" t="s">
        <v>15</v>
      </c>
      <c r="S320" s="626">
        <v>630</v>
      </c>
      <c r="T320" s="776">
        <v>190</v>
      </c>
      <c r="U320" s="666">
        <v>190</v>
      </c>
      <c r="V320" s="666">
        <v>210</v>
      </c>
      <c r="W320" s="670" t="s">
        <v>924</v>
      </c>
      <c r="X320" s="795">
        <f t="shared" ref="X320:X325" si="72">(T320+U320+V320)/3</f>
        <v>196.66666666666666</v>
      </c>
      <c r="Y320" s="942">
        <f t="shared" si="61"/>
        <v>0.22608994708994709</v>
      </c>
      <c r="Z320" s="942">
        <f t="shared" ref="Z320:Z334" si="73">1.73*0.38*X320/S320</f>
        <v>0.20522010582010583</v>
      </c>
      <c r="AA320" s="846" t="s">
        <v>888</v>
      </c>
      <c r="AB320" s="943">
        <f t="shared" si="64"/>
        <v>0.43131005291005292</v>
      </c>
    </row>
    <row r="321" spans="1:29" s="630" customFormat="1" ht="13.5" thickBot="1" x14ac:dyDescent="0.25">
      <c r="A321" s="685">
        <v>44416</v>
      </c>
      <c r="B321" s="686">
        <v>0.4375</v>
      </c>
      <c r="C321" s="983">
        <v>21</v>
      </c>
      <c r="D321" s="977">
        <f t="shared" si="65"/>
        <v>9.5899470899470915E-2</v>
      </c>
      <c r="E321" s="825">
        <f t="shared" si="71"/>
        <v>0.20943562610229277</v>
      </c>
      <c r="F321" s="626" t="s">
        <v>90</v>
      </c>
      <c r="G321" s="868" t="s">
        <v>852</v>
      </c>
      <c r="H321" s="618">
        <v>443</v>
      </c>
      <c r="I321" s="626" t="s">
        <v>13</v>
      </c>
      <c r="J321" s="625">
        <v>630</v>
      </c>
      <c r="K321" s="666">
        <v>62</v>
      </c>
      <c r="L321" s="666">
        <v>87</v>
      </c>
      <c r="M321" s="795">
        <v>60</v>
      </c>
      <c r="N321" s="679" t="s">
        <v>923</v>
      </c>
      <c r="O321" s="776">
        <f t="shared" si="69"/>
        <v>69.666666666666671</v>
      </c>
      <c r="P321" s="689">
        <f t="shared" si="70"/>
        <v>7.2696613756613765E-2</v>
      </c>
      <c r="Q321" s="672" t="s">
        <v>892</v>
      </c>
      <c r="R321" s="896" t="s">
        <v>15</v>
      </c>
      <c r="S321" s="626">
        <v>630</v>
      </c>
      <c r="T321" s="776">
        <v>125</v>
      </c>
      <c r="U321" s="666">
        <v>190</v>
      </c>
      <c r="V321" s="666">
        <v>190</v>
      </c>
      <c r="W321" s="670" t="s">
        <v>438</v>
      </c>
      <c r="X321" s="795">
        <f t="shared" si="72"/>
        <v>168.33333333333334</v>
      </c>
      <c r="Y321" s="942">
        <f t="shared" si="61"/>
        <v>7.2696613756613765E-2</v>
      </c>
      <c r="Z321" s="942">
        <f t="shared" si="73"/>
        <v>0.17565449735449737</v>
      </c>
      <c r="AA321" s="846" t="s">
        <v>892</v>
      </c>
      <c r="AB321" s="943">
        <f t="shared" si="64"/>
        <v>0.24835111111111113</v>
      </c>
    </row>
    <row r="322" spans="1:29" s="630" customFormat="1" ht="13.5" thickBot="1" x14ac:dyDescent="0.25">
      <c r="A322" s="685">
        <v>44393</v>
      </c>
      <c r="B322" s="686">
        <v>0.8666666666666667</v>
      </c>
      <c r="C322" s="983">
        <v>27</v>
      </c>
      <c r="D322" s="977">
        <f t="shared" si="65"/>
        <v>0.26234567901234568</v>
      </c>
      <c r="E322" s="825">
        <f t="shared" si="71"/>
        <v>0.14329805996472664</v>
      </c>
      <c r="F322" s="626" t="s">
        <v>90</v>
      </c>
      <c r="G322" s="868" t="s">
        <v>852</v>
      </c>
      <c r="H322" s="618">
        <v>445</v>
      </c>
      <c r="I322" s="626" t="s">
        <v>13</v>
      </c>
      <c r="J322" s="625">
        <v>630</v>
      </c>
      <c r="K322" s="666">
        <v>238</v>
      </c>
      <c r="L322" s="666">
        <v>218</v>
      </c>
      <c r="M322" s="795">
        <v>228</v>
      </c>
      <c r="N322" s="679" t="s">
        <v>825</v>
      </c>
      <c r="O322" s="776">
        <f t="shared" si="69"/>
        <v>228</v>
      </c>
      <c r="P322" s="689">
        <f t="shared" si="70"/>
        <v>0.23791619047619048</v>
      </c>
      <c r="Q322" s="672" t="s">
        <v>888</v>
      </c>
      <c r="R322" s="896" t="s">
        <v>15</v>
      </c>
      <c r="S322" s="626">
        <v>630</v>
      </c>
      <c r="T322" s="776">
        <v>130</v>
      </c>
      <c r="U322" s="666">
        <v>121</v>
      </c>
      <c r="V322" s="666">
        <v>125</v>
      </c>
      <c r="W322" s="670" t="s">
        <v>481</v>
      </c>
      <c r="X322" s="795">
        <f t="shared" si="72"/>
        <v>125.33333333333333</v>
      </c>
      <c r="Y322" s="942">
        <f t="shared" si="61"/>
        <v>0.23791619047619048</v>
      </c>
      <c r="Z322" s="942">
        <f t="shared" si="73"/>
        <v>0.13078433862433861</v>
      </c>
      <c r="AA322" s="846" t="s">
        <v>888</v>
      </c>
      <c r="AB322" s="943">
        <f t="shared" si="64"/>
        <v>0.36870052910052908</v>
      </c>
    </row>
    <row r="323" spans="1:29" s="630" customFormat="1" ht="13.5" thickBot="1" x14ac:dyDescent="0.25">
      <c r="A323" s="685">
        <v>44416</v>
      </c>
      <c r="B323" s="686">
        <v>0.41944444444444445</v>
      </c>
      <c r="C323" s="983">
        <v>21</v>
      </c>
      <c r="D323" s="977">
        <f t="shared" si="65"/>
        <v>0.1984126984126984</v>
      </c>
      <c r="E323" s="825">
        <f t="shared" si="71"/>
        <v>0.27557319223985888</v>
      </c>
      <c r="F323" s="626" t="s">
        <v>90</v>
      </c>
      <c r="G323" s="868" t="s">
        <v>852</v>
      </c>
      <c r="H323" s="618">
        <v>446</v>
      </c>
      <c r="I323" s="626" t="s">
        <v>13</v>
      </c>
      <c r="J323" s="625">
        <v>630</v>
      </c>
      <c r="K323" s="666">
        <v>150</v>
      </c>
      <c r="L323" s="666">
        <v>180</v>
      </c>
      <c r="M323" s="795">
        <v>180</v>
      </c>
      <c r="N323" s="679" t="s">
        <v>922</v>
      </c>
      <c r="O323" s="776">
        <f t="shared" si="69"/>
        <v>170</v>
      </c>
      <c r="P323" s="689">
        <f t="shared" si="70"/>
        <v>0.1773936507936508</v>
      </c>
      <c r="Q323" s="672" t="s">
        <v>892</v>
      </c>
      <c r="R323" s="896" t="s">
        <v>15</v>
      </c>
      <c r="S323" s="626">
        <v>630</v>
      </c>
      <c r="T323" s="776">
        <v>180</v>
      </c>
      <c r="U323" s="666">
        <v>250</v>
      </c>
      <c r="V323" s="666">
        <v>200</v>
      </c>
      <c r="W323" s="670" t="s">
        <v>580</v>
      </c>
      <c r="X323" s="795">
        <f t="shared" si="72"/>
        <v>210</v>
      </c>
      <c r="Y323" s="942">
        <f t="shared" si="61"/>
        <v>0.1773936507936508</v>
      </c>
      <c r="Z323" s="942">
        <f t="shared" si="73"/>
        <v>0.21913333333333335</v>
      </c>
      <c r="AA323" s="846" t="s">
        <v>892</v>
      </c>
      <c r="AB323" s="943">
        <f t="shared" si="64"/>
        <v>0.39652698412698417</v>
      </c>
    </row>
    <row r="324" spans="1:29" s="630" customFormat="1" ht="13.5" thickBot="1" x14ac:dyDescent="0.25">
      <c r="A324" s="685">
        <v>44416</v>
      </c>
      <c r="B324" s="686">
        <v>0.58333333333333337</v>
      </c>
      <c r="C324" s="983">
        <v>21</v>
      </c>
      <c r="D324" s="977">
        <f t="shared" si="65"/>
        <v>0.25352733686067019</v>
      </c>
      <c r="E324" s="825">
        <f t="shared" si="71"/>
        <v>9.4797178130511459E-2</v>
      </c>
      <c r="F324" s="626" t="s">
        <v>90</v>
      </c>
      <c r="G324" s="868" t="s">
        <v>852</v>
      </c>
      <c r="H324" s="618">
        <v>447</v>
      </c>
      <c r="I324" s="626" t="s">
        <v>13</v>
      </c>
      <c r="J324" s="625">
        <v>630</v>
      </c>
      <c r="K324" s="666">
        <v>197</v>
      </c>
      <c r="L324" s="666">
        <v>204</v>
      </c>
      <c r="M324" s="795">
        <v>230</v>
      </c>
      <c r="N324" s="679" t="s">
        <v>921</v>
      </c>
      <c r="O324" s="776">
        <f t="shared" si="69"/>
        <v>210.33333333333334</v>
      </c>
      <c r="P324" s="689">
        <f t="shared" si="70"/>
        <v>0.21948116402116402</v>
      </c>
      <c r="Q324" s="672" t="s">
        <v>888</v>
      </c>
      <c r="R324" s="896" t="s">
        <v>15</v>
      </c>
      <c r="S324" s="626">
        <v>630</v>
      </c>
      <c r="T324" s="776">
        <v>86</v>
      </c>
      <c r="U324" s="666">
        <v>81</v>
      </c>
      <c r="V324" s="666">
        <v>82</v>
      </c>
      <c r="W324" s="670" t="s">
        <v>878</v>
      </c>
      <c r="X324" s="795">
        <f t="shared" si="72"/>
        <v>83</v>
      </c>
      <c r="Y324" s="942">
        <f t="shared" ref="Y324:Y387" si="74">1.73*0.38*O324/J324</f>
        <v>0.21948116402116402</v>
      </c>
      <c r="Z324" s="942">
        <f t="shared" si="73"/>
        <v>8.6609841269841267E-2</v>
      </c>
      <c r="AA324" s="845"/>
      <c r="AB324" s="943">
        <f t="shared" si="64"/>
        <v>0.3060910052910053</v>
      </c>
    </row>
    <row r="325" spans="1:29" s="630" customFormat="1" ht="13.5" thickBot="1" x14ac:dyDescent="0.25">
      <c r="A325" s="685">
        <v>44416</v>
      </c>
      <c r="B325" s="686">
        <v>0.625</v>
      </c>
      <c r="C325" s="983">
        <v>21</v>
      </c>
      <c r="D325" s="977">
        <f t="shared" si="65"/>
        <v>0.1984126984126984</v>
      </c>
      <c r="E325" s="825">
        <f t="shared" si="71"/>
        <v>0.30864197530864196</v>
      </c>
      <c r="F325" s="626" t="s">
        <v>90</v>
      </c>
      <c r="G325" s="868" t="s">
        <v>852</v>
      </c>
      <c r="H325" s="618">
        <v>448</v>
      </c>
      <c r="I325" s="626" t="s">
        <v>13</v>
      </c>
      <c r="J325" s="625">
        <v>630</v>
      </c>
      <c r="K325" s="666">
        <v>180</v>
      </c>
      <c r="L325" s="666">
        <v>150</v>
      </c>
      <c r="M325" s="795">
        <v>160</v>
      </c>
      <c r="N325" s="679" t="s">
        <v>895</v>
      </c>
      <c r="O325" s="776">
        <f t="shared" si="69"/>
        <v>163.33333333333334</v>
      </c>
      <c r="P325" s="689">
        <f t="shared" si="70"/>
        <v>0.17043703703703703</v>
      </c>
      <c r="Q325" s="672" t="s">
        <v>892</v>
      </c>
      <c r="R325" s="896" t="s">
        <v>15</v>
      </c>
      <c r="S325" s="626">
        <v>630</v>
      </c>
      <c r="T325" s="776">
        <v>240</v>
      </c>
      <c r="U325" s="666">
        <v>280</v>
      </c>
      <c r="V325" s="666">
        <v>190</v>
      </c>
      <c r="W325" s="670" t="s">
        <v>417</v>
      </c>
      <c r="X325" s="795">
        <f t="shared" si="72"/>
        <v>236.66666666666666</v>
      </c>
      <c r="Y325" s="942">
        <f t="shared" si="74"/>
        <v>0.17043703703703703</v>
      </c>
      <c r="Z325" s="942">
        <f t="shared" si="73"/>
        <v>0.24695978835978835</v>
      </c>
      <c r="AA325" s="846" t="s">
        <v>892</v>
      </c>
      <c r="AB325" s="943">
        <f t="shared" si="64"/>
        <v>0.41739682539682538</v>
      </c>
      <c r="AC325" s="639"/>
    </row>
    <row r="326" spans="1:29" s="630" customFormat="1" ht="13.5" thickBot="1" x14ac:dyDescent="0.25">
      <c r="A326" s="685">
        <v>44392</v>
      </c>
      <c r="B326" s="686">
        <v>0.47222222222222227</v>
      </c>
      <c r="C326" s="1122">
        <v>22</v>
      </c>
      <c r="D326" s="977">
        <f t="shared" si="65"/>
        <v>0.56666666666666665</v>
      </c>
      <c r="E326" s="825">
        <f t="shared" si="71"/>
        <v>0</v>
      </c>
      <c r="F326" s="626" t="s">
        <v>90</v>
      </c>
      <c r="G326" s="868" t="s">
        <v>852</v>
      </c>
      <c r="H326" s="618">
        <v>449</v>
      </c>
      <c r="I326" s="626" t="s">
        <v>33</v>
      </c>
      <c r="J326" s="625">
        <v>250</v>
      </c>
      <c r="K326" s="688">
        <v>182</v>
      </c>
      <c r="L326" s="688">
        <v>204</v>
      </c>
      <c r="M326" s="799">
        <v>191</v>
      </c>
      <c r="N326" s="679" t="s">
        <v>383</v>
      </c>
      <c r="O326" s="776">
        <f t="shared" si="69"/>
        <v>192.33333333333334</v>
      </c>
      <c r="P326" s="689">
        <f t="shared" si="70"/>
        <v>0.50575973333333335</v>
      </c>
      <c r="Q326" s="689"/>
      <c r="R326" s="896" t="s">
        <v>804</v>
      </c>
      <c r="S326" s="679">
        <v>250</v>
      </c>
      <c r="T326" s="718"/>
      <c r="U326" s="688"/>
      <c r="V326" s="688"/>
      <c r="W326" s="670"/>
      <c r="X326" s="799"/>
      <c r="Y326" s="942">
        <f t="shared" si="74"/>
        <v>0.50575973333333335</v>
      </c>
      <c r="Z326" s="942">
        <f t="shared" si="73"/>
        <v>0</v>
      </c>
      <c r="AA326" s="845"/>
      <c r="AB326" s="943">
        <f t="shared" si="64"/>
        <v>0.50575973333333335</v>
      </c>
    </row>
    <row r="327" spans="1:29" s="630" customFormat="1" ht="13.5" thickBot="1" x14ac:dyDescent="0.25">
      <c r="A327" s="685">
        <v>44424</v>
      </c>
      <c r="B327" s="686">
        <v>0.60416666666666663</v>
      </c>
      <c r="C327" s="983">
        <v>25</v>
      </c>
      <c r="D327" s="977">
        <f t="shared" si="65"/>
        <v>0.42989417989417994</v>
      </c>
      <c r="E327" s="825">
        <f t="shared" si="71"/>
        <v>0.1984126984126984</v>
      </c>
      <c r="F327" s="626" t="s">
        <v>90</v>
      </c>
      <c r="G327" s="868" t="s">
        <v>852</v>
      </c>
      <c r="H327" s="618">
        <v>451</v>
      </c>
      <c r="I327" s="626" t="s">
        <v>13</v>
      </c>
      <c r="J327" s="625">
        <v>630</v>
      </c>
      <c r="K327" s="666">
        <v>375</v>
      </c>
      <c r="L327" s="666">
        <v>390</v>
      </c>
      <c r="M327" s="795">
        <v>380</v>
      </c>
      <c r="N327" s="679" t="s">
        <v>920</v>
      </c>
      <c r="O327" s="776">
        <f t="shared" si="69"/>
        <v>381.66666666666669</v>
      </c>
      <c r="P327" s="689">
        <f t="shared" si="70"/>
        <v>0.39826613756613755</v>
      </c>
      <c r="Q327" s="672" t="s">
        <v>892</v>
      </c>
      <c r="R327" s="896" t="s">
        <v>15</v>
      </c>
      <c r="S327" s="626">
        <v>630</v>
      </c>
      <c r="T327" s="776">
        <v>175</v>
      </c>
      <c r="U327" s="666">
        <v>180</v>
      </c>
      <c r="V327" s="666">
        <v>175</v>
      </c>
      <c r="W327" s="670" t="s">
        <v>172</v>
      </c>
      <c r="X327" s="795">
        <f t="shared" ref="X327:X339" si="75">(T327+U327+V327)/3</f>
        <v>176.66666666666666</v>
      </c>
      <c r="Y327" s="942">
        <f t="shared" si="74"/>
        <v>0.39826613756613755</v>
      </c>
      <c r="Z327" s="942">
        <f t="shared" si="73"/>
        <v>0.18435026455026454</v>
      </c>
      <c r="AA327" s="846" t="s">
        <v>891</v>
      </c>
      <c r="AB327" s="943">
        <f t="shared" si="64"/>
        <v>0.58261640211640209</v>
      </c>
      <c r="AC327" s="639"/>
    </row>
    <row r="328" spans="1:29" s="630" customFormat="1" ht="13.5" thickBot="1" x14ac:dyDescent="0.25">
      <c r="A328" s="1016">
        <v>44392</v>
      </c>
      <c r="B328" s="686">
        <v>0.44444444444444442</v>
      </c>
      <c r="C328" s="687">
        <v>22</v>
      </c>
      <c r="D328" s="977">
        <f t="shared" si="65"/>
        <v>0.36485890652557323</v>
      </c>
      <c r="E328" s="825">
        <f t="shared" si="71"/>
        <v>0.1234567901234568</v>
      </c>
      <c r="F328" s="626" t="s">
        <v>90</v>
      </c>
      <c r="G328" s="868" t="s">
        <v>852</v>
      </c>
      <c r="H328" s="618">
        <v>452</v>
      </c>
      <c r="I328" s="626" t="s">
        <v>220</v>
      </c>
      <c r="J328" s="625">
        <v>630</v>
      </c>
      <c r="K328" s="666">
        <v>331</v>
      </c>
      <c r="L328" s="666">
        <v>287</v>
      </c>
      <c r="M328" s="795">
        <v>275</v>
      </c>
      <c r="N328" s="679" t="s">
        <v>179</v>
      </c>
      <c r="O328" s="776">
        <f t="shared" si="69"/>
        <v>297.66666666666669</v>
      </c>
      <c r="P328" s="689">
        <f t="shared" si="70"/>
        <v>0.31061280423280424</v>
      </c>
      <c r="Q328" s="671" t="s">
        <v>892</v>
      </c>
      <c r="R328" s="896" t="s">
        <v>218</v>
      </c>
      <c r="S328" s="626">
        <v>630</v>
      </c>
      <c r="T328" s="776">
        <v>99</v>
      </c>
      <c r="U328" s="666">
        <v>112</v>
      </c>
      <c r="V328" s="666">
        <v>80</v>
      </c>
      <c r="W328" s="670" t="s">
        <v>417</v>
      </c>
      <c r="X328" s="795">
        <f t="shared" si="75"/>
        <v>97</v>
      </c>
      <c r="Y328" s="942">
        <f t="shared" si="74"/>
        <v>0.31061280423280424</v>
      </c>
      <c r="Z328" s="942">
        <f t="shared" si="73"/>
        <v>0.10121873015873016</v>
      </c>
      <c r="AA328" s="845" t="s">
        <v>892</v>
      </c>
      <c r="AB328" s="943">
        <f t="shared" si="64"/>
        <v>0.41183153439153442</v>
      </c>
    </row>
    <row r="329" spans="1:29" s="630" customFormat="1" ht="13.5" thickBot="1" x14ac:dyDescent="0.25">
      <c r="A329" s="685">
        <v>44424</v>
      </c>
      <c r="B329" s="686">
        <v>0.57986111111111105</v>
      </c>
      <c r="C329" s="983">
        <v>25</v>
      </c>
      <c r="D329" s="977">
        <f t="shared" si="65"/>
        <v>0.16534391534391535</v>
      </c>
      <c r="E329" s="825">
        <f t="shared" si="71"/>
        <v>0.35824514991181661</v>
      </c>
      <c r="F329" s="626" t="s">
        <v>90</v>
      </c>
      <c r="G329" s="868" t="s">
        <v>852</v>
      </c>
      <c r="H329" s="618">
        <v>453</v>
      </c>
      <c r="I329" s="626" t="s">
        <v>13</v>
      </c>
      <c r="J329" s="625">
        <v>630</v>
      </c>
      <c r="K329" s="666">
        <v>140</v>
      </c>
      <c r="L329" s="666">
        <v>110</v>
      </c>
      <c r="M329" s="795">
        <v>150</v>
      </c>
      <c r="N329" s="679" t="s">
        <v>22</v>
      </c>
      <c r="O329" s="776">
        <f t="shared" si="69"/>
        <v>133.33333333333334</v>
      </c>
      <c r="P329" s="689">
        <f t="shared" si="70"/>
        <v>0.13913227513227513</v>
      </c>
      <c r="Q329" s="672" t="s">
        <v>888</v>
      </c>
      <c r="R329" s="896" t="s">
        <v>15</v>
      </c>
      <c r="S329" s="626">
        <v>630</v>
      </c>
      <c r="T329" s="776">
        <v>225</v>
      </c>
      <c r="U329" s="666">
        <v>325</v>
      </c>
      <c r="V329" s="666">
        <v>306</v>
      </c>
      <c r="W329" s="670" t="s">
        <v>82</v>
      </c>
      <c r="X329" s="795">
        <f t="shared" si="75"/>
        <v>285.33333333333331</v>
      </c>
      <c r="Y329" s="942">
        <f t="shared" si="74"/>
        <v>0.13913227513227513</v>
      </c>
      <c r="Z329" s="942">
        <f t="shared" si="73"/>
        <v>0.29774306878306878</v>
      </c>
      <c r="AA329" s="846" t="s">
        <v>888</v>
      </c>
      <c r="AB329" s="943">
        <f t="shared" si="64"/>
        <v>0.43687534391534388</v>
      </c>
    </row>
    <row r="330" spans="1:29" s="630" customFormat="1" ht="13.5" thickBot="1" x14ac:dyDescent="0.25">
      <c r="A330" s="685">
        <v>44389</v>
      </c>
      <c r="B330" s="686">
        <v>0.83680555555555547</v>
      </c>
      <c r="C330" s="983">
        <v>30</v>
      </c>
      <c r="D330" s="977">
        <f t="shared" si="65"/>
        <v>8.2671957671957674E-2</v>
      </c>
      <c r="E330" s="825">
        <f t="shared" si="71"/>
        <v>9.2592592592592601E-2</v>
      </c>
      <c r="F330" s="626" t="s">
        <v>90</v>
      </c>
      <c r="G330" s="868" t="s">
        <v>852</v>
      </c>
      <c r="H330" s="618">
        <v>454</v>
      </c>
      <c r="I330" s="626" t="s">
        <v>216</v>
      </c>
      <c r="J330" s="625">
        <v>630</v>
      </c>
      <c r="K330" s="666">
        <v>58</v>
      </c>
      <c r="L330" s="666">
        <v>75</v>
      </c>
      <c r="M330" s="795">
        <v>47</v>
      </c>
      <c r="N330" s="679" t="s">
        <v>47</v>
      </c>
      <c r="O330" s="776">
        <f t="shared" si="69"/>
        <v>60</v>
      </c>
      <c r="P330" s="689">
        <f t="shared" si="70"/>
        <v>6.2609523809523809E-2</v>
      </c>
      <c r="Q330" s="672" t="s">
        <v>892</v>
      </c>
      <c r="R330" s="896" t="s">
        <v>15</v>
      </c>
      <c r="S330" s="626">
        <v>630</v>
      </c>
      <c r="T330" s="776">
        <v>54</v>
      </c>
      <c r="U330" s="666">
        <v>73</v>
      </c>
      <c r="V330" s="666">
        <v>84</v>
      </c>
      <c r="W330" s="670" t="s">
        <v>47</v>
      </c>
      <c r="X330" s="795">
        <f t="shared" si="75"/>
        <v>70.333333333333329</v>
      </c>
      <c r="Y330" s="942">
        <f t="shared" si="74"/>
        <v>6.2609523809523809E-2</v>
      </c>
      <c r="Z330" s="942">
        <f t="shared" si="73"/>
        <v>7.3392275132275128E-2</v>
      </c>
      <c r="AA330" s="1123" t="s">
        <v>892</v>
      </c>
      <c r="AB330" s="943">
        <f t="shared" si="64"/>
        <v>0.13600179894179892</v>
      </c>
    </row>
    <row r="331" spans="1:29" s="630" customFormat="1" ht="26.25" thickBot="1" x14ac:dyDescent="0.25">
      <c r="A331" s="685">
        <v>44392</v>
      </c>
      <c r="B331" s="686">
        <v>0.54166666666666663</v>
      </c>
      <c r="C331" s="687">
        <v>22</v>
      </c>
      <c r="D331" s="977">
        <f t="shared" si="65"/>
        <v>0.41840277777777785</v>
      </c>
      <c r="E331" s="825">
        <f t="shared" si="71"/>
        <v>0</v>
      </c>
      <c r="F331" s="626" t="s">
        <v>90</v>
      </c>
      <c r="G331" s="868" t="s">
        <v>852</v>
      </c>
      <c r="H331" s="618">
        <v>455</v>
      </c>
      <c r="I331" s="626" t="s">
        <v>146</v>
      </c>
      <c r="J331" s="625">
        <v>400</v>
      </c>
      <c r="K331" s="666">
        <v>241</v>
      </c>
      <c r="L331" s="666">
        <v>203</v>
      </c>
      <c r="M331" s="795">
        <v>211</v>
      </c>
      <c r="N331" s="679" t="s">
        <v>459</v>
      </c>
      <c r="O331" s="776">
        <f t="shared" si="69"/>
        <v>218.33333333333334</v>
      </c>
      <c r="P331" s="689">
        <f t="shared" si="70"/>
        <v>0.35883083333333332</v>
      </c>
      <c r="Q331" s="672" t="s">
        <v>888</v>
      </c>
      <c r="R331" s="896" t="s">
        <v>919</v>
      </c>
      <c r="S331" s="626">
        <v>400</v>
      </c>
      <c r="T331" s="776"/>
      <c r="U331" s="666"/>
      <c r="V331" s="666"/>
      <c r="W331" s="670"/>
      <c r="X331" s="795">
        <f t="shared" si="75"/>
        <v>0</v>
      </c>
      <c r="Y331" s="942">
        <f t="shared" si="74"/>
        <v>0.35883083333333332</v>
      </c>
      <c r="Z331" s="942">
        <f t="shared" si="73"/>
        <v>0</v>
      </c>
      <c r="AA331" s="846" t="s">
        <v>888</v>
      </c>
      <c r="AB331" s="943">
        <f t="shared" si="64"/>
        <v>0.35883083333333332</v>
      </c>
    </row>
    <row r="332" spans="1:29" ht="13.5" thickBot="1" x14ac:dyDescent="0.25">
      <c r="A332" s="685">
        <v>44396</v>
      </c>
      <c r="B332" s="686">
        <v>0.40416666666666662</v>
      </c>
      <c r="C332" s="983">
        <v>28</v>
      </c>
      <c r="D332" s="977">
        <f t="shared" si="65"/>
        <v>0.56216931216931221</v>
      </c>
      <c r="E332" s="825">
        <f t="shared" si="71"/>
        <v>7.716049382716049E-2</v>
      </c>
      <c r="F332" s="626" t="s">
        <v>90</v>
      </c>
      <c r="G332" s="868" t="s">
        <v>852</v>
      </c>
      <c r="H332" s="618">
        <v>456</v>
      </c>
      <c r="I332" s="626" t="s">
        <v>13</v>
      </c>
      <c r="J332" s="625">
        <v>630</v>
      </c>
      <c r="K332" s="666">
        <v>385</v>
      </c>
      <c r="L332" s="666">
        <v>510</v>
      </c>
      <c r="M332" s="795">
        <v>470</v>
      </c>
      <c r="N332" s="679" t="s">
        <v>247</v>
      </c>
      <c r="O332" s="776">
        <f t="shared" si="69"/>
        <v>455</v>
      </c>
      <c r="P332" s="689">
        <f t="shared" si="70"/>
        <v>0.47478888888888893</v>
      </c>
      <c r="Q332" s="671"/>
      <c r="R332" s="896" t="s">
        <v>15</v>
      </c>
      <c r="S332" s="626">
        <v>630</v>
      </c>
      <c r="T332" s="776">
        <v>45</v>
      </c>
      <c r="U332" s="666">
        <v>70</v>
      </c>
      <c r="V332" s="666">
        <v>35</v>
      </c>
      <c r="W332" s="670" t="s">
        <v>433</v>
      </c>
      <c r="X332" s="795">
        <f t="shared" si="75"/>
        <v>50</v>
      </c>
      <c r="Y332" s="942">
        <f t="shared" si="74"/>
        <v>0.47478888888888893</v>
      </c>
      <c r="Z332" s="942">
        <f t="shared" si="73"/>
        <v>5.2174603174603172E-2</v>
      </c>
      <c r="AA332" s="845"/>
      <c r="AB332" s="943">
        <f t="shared" si="64"/>
        <v>0.52696349206349213</v>
      </c>
      <c r="AC332" s="629"/>
    </row>
    <row r="333" spans="1:29" s="630" customFormat="1" ht="13.5" thickBot="1" x14ac:dyDescent="0.25">
      <c r="A333" s="685">
        <v>44396</v>
      </c>
      <c r="B333" s="686">
        <v>0.39583333333333331</v>
      </c>
      <c r="C333" s="983">
        <v>27</v>
      </c>
      <c r="D333" s="977">
        <f t="shared" si="65"/>
        <v>0.21494708994708997</v>
      </c>
      <c r="E333" s="825">
        <f t="shared" si="71"/>
        <v>0.14329805996472664</v>
      </c>
      <c r="F333" s="626" t="s">
        <v>90</v>
      </c>
      <c r="G333" s="868" t="s">
        <v>852</v>
      </c>
      <c r="H333" s="618">
        <v>458</v>
      </c>
      <c r="I333" s="626" t="s">
        <v>13</v>
      </c>
      <c r="J333" s="625">
        <v>630</v>
      </c>
      <c r="K333" s="666">
        <v>195</v>
      </c>
      <c r="L333" s="666">
        <v>190</v>
      </c>
      <c r="M333" s="795">
        <v>170</v>
      </c>
      <c r="N333" s="679" t="s">
        <v>333</v>
      </c>
      <c r="O333" s="776">
        <f t="shared" si="69"/>
        <v>185</v>
      </c>
      <c r="P333" s="689">
        <f t="shared" si="70"/>
        <v>0.19304603174603174</v>
      </c>
      <c r="Q333" s="671" t="s">
        <v>891</v>
      </c>
      <c r="R333" s="896" t="s">
        <v>15</v>
      </c>
      <c r="S333" s="626">
        <v>630</v>
      </c>
      <c r="T333" s="776">
        <v>130</v>
      </c>
      <c r="U333" s="666">
        <v>90</v>
      </c>
      <c r="V333" s="666">
        <v>110</v>
      </c>
      <c r="W333" s="670" t="s">
        <v>47</v>
      </c>
      <c r="X333" s="795">
        <f t="shared" si="75"/>
        <v>110</v>
      </c>
      <c r="Y333" s="942">
        <f t="shared" si="74"/>
        <v>0.19304603174603174</v>
      </c>
      <c r="Z333" s="942">
        <f t="shared" si="73"/>
        <v>0.11478412698412697</v>
      </c>
      <c r="AA333" s="845" t="s">
        <v>891</v>
      </c>
      <c r="AB333" s="943">
        <f t="shared" si="64"/>
        <v>0.30783015873015873</v>
      </c>
    </row>
    <row r="334" spans="1:29" s="630" customFormat="1" ht="13.5" thickBot="1" x14ac:dyDescent="0.25">
      <c r="A334" s="685">
        <v>44425</v>
      </c>
      <c r="B334" s="686">
        <v>0.76944444444444438</v>
      </c>
      <c r="C334" s="983">
        <v>27</v>
      </c>
      <c r="D334" s="977">
        <f t="shared" si="65"/>
        <v>0.11805555555555557</v>
      </c>
      <c r="E334" s="825">
        <f t="shared" si="71"/>
        <v>0.15798611111111113</v>
      </c>
      <c r="F334" s="626" t="s">
        <v>90</v>
      </c>
      <c r="G334" s="868" t="s">
        <v>852</v>
      </c>
      <c r="H334" s="618">
        <v>459</v>
      </c>
      <c r="I334" s="626" t="s">
        <v>13</v>
      </c>
      <c r="J334" s="625">
        <v>400</v>
      </c>
      <c r="K334" s="666">
        <v>62</v>
      </c>
      <c r="L334" s="666">
        <v>67</v>
      </c>
      <c r="M334" s="795">
        <v>68</v>
      </c>
      <c r="N334" s="679" t="s">
        <v>21</v>
      </c>
      <c r="O334" s="776">
        <f t="shared" si="69"/>
        <v>65.666666666666671</v>
      </c>
      <c r="P334" s="689">
        <f t="shared" si="70"/>
        <v>0.10792316666666667</v>
      </c>
      <c r="Q334" s="672" t="s">
        <v>892</v>
      </c>
      <c r="R334" s="896" t="s">
        <v>15</v>
      </c>
      <c r="S334" s="626">
        <v>400</v>
      </c>
      <c r="T334" s="776">
        <v>59</v>
      </c>
      <c r="U334" s="666">
        <v>91</v>
      </c>
      <c r="V334" s="666">
        <v>79</v>
      </c>
      <c r="W334" s="670" t="s">
        <v>31</v>
      </c>
      <c r="X334" s="795">
        <f t="shared" si="75"/>
        <v>76.333333333333329</v>
      </c>
      <c r="Y334" s="942">
        <f t="shared" si="74"/>
        <v>0.10792316666666667</v>
      </c>
      <c r="Z334" s="942">
        <f t="shared" si="73"/>
        <v>0.12545383333333332</v>
      </c>
      <c r="AA334" s="846" t="s">
        <v>892</v>
      </c>
      <c r="AB334" s="943">
        <f t="shared" si="64"/>
        <v>0.233377</v>
      </c>
    </row>
    <row r="335" spans="1:29" s="630" customFormat="1" ht="13.5" thickBot="1" x14ac:dyDescent="0.25">
      <c r="A335" s="685">
        <v>44385</v>
      </c>
      <c r="B335" s="686">
        <v>0.88888888888888884</v>
      </c>
      <c r="C335" s="687">
        <v>30</v>
      </c>
      <c r="D335" s="977">
        <f t="shared" si="65"/>
        <v>0.23333333333333336</v>
      </c>
      <c r="E335" s="825"/>
      <c r="F335" s="626" t="s">
        <v>90</v>
      </c>
      <c r="G335" s="868" t="s">
        <v>852</v>
      </c>
      <c r="H335" s="618">
        <v>460</v>
      </c>
      <c r="I335" s="626" t="s">
        <v>13</v>
      </c>
      <c r="J335" s="625">
        <v>250</v>
      </c>
      <c r="K335" s="666">
        <v>84</v>
      </c>
      <c r="L335" s="666">
        <v>73</v>
      </c>
      <c r="M335" s="795">
        <v>84</v>
      </c>
      <c r="N335" s="679" t="s">
        <v>47</v>
      </c>
      <c r="O335" s="776">
        <f t="shared" si="69"/>
        <v>80.333333333333329</v>
      </c>
      <c r="P335" s="689">
        <f t="shared" si="70"/>
        <v>0.21124453333333332</v>
      </c>
      <c r="Q335" s="671"/>
      <c r="R335" s="896"/>
      <c r="S335" s="679"/>
      <c r="T335" s="776"/>
      <c r="U335" s="666"/>
      <c r="V335" s="666"/>
      <c r="W335" s="670"/>
      <c r="X335" s="795">
        <f t="shared" si="75"/>
        <v>0</v>
      </c>
      <c r="Y335" s="942">
        <f t="shared" si="74"/>
        <v>0.21124453333333332</v>
      </c>
      <c r="Z335" s="942"/>
      <c r="AA335" s="845"/>
      <c r="AB335" s="943">
        <f t="shared" si="64"/>
        <v>0.21124453333333332</v>
      </c>
    </row>
    <row r="336" spans="1:29" s="630" customFormat="1" ht="13.5" thickBot="1" x14ac:dyDescent="0.25">
      <c r="A336" s="685">
        <v>44425</v>
      </c>
      <c r="B336" s="686">
        <v>0.82430555555555562</v>
      </c>
      <c r="C336" s="983">
        <v>27</v>
      </c>
      <c r="D336" s="977">
        <f t="shared" si="65"/>
        <v>0.29340277777777779</v>
      </c>
      <c r="E336" s="825">
        <f>(MAX(T336:V336))/S336/1.44</f>
        <v>0.4357638888888889</v>
      </c>
      <c r="F336" s="626" t="s">
        <v>90</v>
      </c>
      <c r="G336" s="868" t="s">
        <v>852</v>
      </c>
      <c r="H336" s="618">
        <v>461</v>
      </c>
      <c r="I336" s="626" t="s">
        <v>210</v>
      </c>
      <c r="J336" s="625">
        <v>400</v>
      </c>
      <c r="K336" s="666">
        <v>163</v>
      </c>
      <c r="L336" s="666">
        <v>161</v>
      </c>
      <c r="M336" s="795">
        <v>169</v>
      </c>
      <c r="N336" s="679" t="s">
        <v>73</v>
      </c>
      <c r="O336" s="776">
        <f t="shared" si="69"/>
        <v>164.33333333333334</v>
      </c>
      <c r="P336" s="689">
        <f t="shared" si="70"/>
        <v>0.27008183333333335</v>
      </c>
      <c r="Q336" s="672" t="s">
        <v>892</v>
      </c>
      <c r="R336" s="896" t="s">
        <v>15</v>
      </c>
      <c r="S336" s="626">
        <v>400</v>
      </c>
      <c r="T336" s="776">
        <v>221</v>
      </c>
      <c r="U336" s="666">
        <v>223</v>
      </c>
      <c r="V336" s="666">
        <v>251</v>
      </c>
      <c r="W336" s="670" t="s">
        <v>616</v>
      </c>
      <c r="X336" s="795">
        <f t="shared" si="75"/>
        <v>231.66666666666666</v>
      </c>
      <c r="Y336" s="942">
        <f t="shared" si="74"/>
        <v>0.27008183333333335</v>
      </c>
      <c r="Z336" s="942">
        <f>1.73*0.38*X336/S336</f>
        <v>0.38074416666666666</v>
      </c>
      <c r="AA336" s="846" t="s">
        <v>888</v>
      </c>
      <c r="AB336" s="943">
        <f t="shared" si="64"/>
        <v>0.65082600000000002</v>
      </c>
      <c r="AC336" s="639"/>
    </row>
    <row r="337" spans="1:29" ht="13.5" thickBot="1" x14ac:dyDescent="0.25">
      <c r="A337" s="685">
        <v>44429</v>
      </c>
      <c r="B337" s="686">
        <v>0.67708333333333337</v>
      </c>
      <c r="C337" s="983">
        <v>20</v>
      </c>
      <c r="D337" s="977">
        <f t="shared" si="65"/>
        <v>5.5555555555555559E-2</v>
      </c>
      <c r="E337" s="825">
        <f>(MAX(T337:V337))/S337/1.44</f>
        <v>8.1597222222222224E-2</v>
      </c>
      <c r="F337" s="626" t="s">
        <v>90</v>
      </c>
      <c r="G337" s="868" t="s">
        <v>852</v>
      </c>
      <c r="H337" s="618">
        <v>462</v>
      </c>
      <c r="I337" s="626" t="s">
        <v>210</v>
      </c>
      <c r="J337" s="625">
        <v>400</v>
      </c>
      <c r="K337" s="666">
        <v>18</v>
      </c>
      <c r="L337" s="666">
        <v>32</v>
      </c>
      <c r="M337" s="795">
        <v>21</v>
      </c>
      <c r="N337" s="679" t="s">
        <v>287</v>
      </c>
      <c r="O337" s="776">
        <f t="shared" si="69"/>
        <v>23.666666666666668</v>
      </c>
      <c r="P337" s="689">
        <f t="shared" si="70"/>
        <v>3.8896166666666669E-2</v>
      </c>
      <c r="Q337" s="672" t="s">
        <v>892</v>
      </c>
      <c r="R337" s="896" t="s">
        <v>787</v>
      </c>
      <c r="S337" s="626">
        <v>400</v>
      </c>
      <c r="T337" s="776">
        <v>46</v>
      </c>
      <c r="U337" s="666">
        <v>47</v>
      </c>
      <c r="V337" s="666">
        <v>45</v>
      </c>
      <c r="W337" s="670" t="s">
        <v>14</v>
      </c>
      <c r="X337" s="795">
        <f t="shared" si="75"/>
        <v>46</v>
      </c>
      <c r="Y337" s="942">
        <f t="shared" si="74"/>
        <v>3.8896166666666669E-2</v>
      </c>
      <c r="Z337" s="942">
        <f>1.73*0.38*X337/S337</f>
        <v>7.5601000000000002E-2</v>
      </c>
      <c r="AA337" s="846"/>
      <c r="AB337" s="943">
        <f t="shared" si="64"/>
        <v>0.11449716666666668</v>
      </c>
      <c r="AC337" s="629"/>
    </row>
    <row r="338" spans="1:29" s="630" customFormat="1" ht="26.25" thickBot="1" x14ac:dyDescent="0.25">
      <c r="A338" s="685">
        <v>44433</v>
      </c>
      <c r="B338" s="686">
        <v>0.66666666666666663</v>
      </c>
      <c r="C338" s="687">
        <v>20</v>
      </c>
      <c r="D338" s="977">
        <f t="shared" si="65"/>
        <v>0</v>
      </c>
      <c r="E338" s="825">
        <f>(MAX(T338:V338))/S338/1.44</f>
        <v>9.1666666666666674E-2</v>
      </c>
      <c r="F338" s="626" t="s">
        <v>90</v>
      </c>
      <c r="G338" s="868" t="s">
        <v>852</v>
      </c>
      <c r="H338" s="618">
        <v>463</v>
      </c>
      <c r="I338" s="626" t="s">
        <v>918</v>
      </c>
      <c r="J338" s="625">
        <v>250</v>
      </c>
      <c r="K338" s="666"/>
      <c r="L338" s="666"/>
      <c r="M338" s="795"/>
      <c r="N338" s="679"/>
      <c r="O338" s="776">
        <f t="shared" si="69"/>
        <v>0</v>
      </c>
      <c r="P338" s="689">
        <f t="shared" si="70"/>
        <v>0</v>
      </c>
      <c r="Q338" s="672" t="s">
        <v>888</v>
      </c>
      <c r="R338" s="896" t="s">
        <v>15</v>
      </c>
      <c r="S338" s="626">
        <v>250</v>
      </c>
      <c r="T338" s="776">
        <v>20</v>
      </c>
      <c r="U338" s="666">
        <v>33</v>
      </c>
      <c r="V338" s="666">
        <v>16</v>
      </c>
      <c r="W338" s="670" t="s">
        <v>273</v>
      </c>
      <c r="X338" s="795">
        <f t="shared" si="75"/>
        <v>23</v>
      </c>
      <c r="Y338" s="942">
        <f t="shared" si="74"/>
        <v>0</v>
      </c>
      <c r="Z338" s="942">
        <f>1.73*0.38*X338/S338</f>
        <v>6.0480800000000001E-2</v>
      </c>
      <c r="AA338" s="846" t="s">
        <v>546</v>
      </c>
      <c r="AB338" s="943">
        <f t="shared" si="64"/>
        <v>6.0480800000000001E-2</v>
      </c>
    </row>
    <row r="339" spans="1:29" s="630" customFormat="1" ht="13.5" thickBot="1" x14ac:dyDescent="0.25">
      <c r="A339" s="685">
        <v>44392</v>
      </c>
      <c r="B339" s="686">
        <v>0.56944444444444442</v>
      </c>
      <c r="C339" s="687">
        <v>22</v>
      </c>
      <c r="D339" s="977">
        <f t="shared" si="65"/>
        <v>0.1736111111111111</v>
      </c>
      <c r="E339" s="825">
        <f>(MAX(T339:V339))/S339/1.44</f>
        <v>8.8541666666666671E-2</v>
      </c>
      <c r="F339" s="626" t="s">
        <v>90</v>
      </c>
      <c r="G339" s="868" t="s">
        <v>852</v>
      </c>
      <c r="H339" s="618">
        <v>464</v>
      </c>
      <c r="I339" s="626" t="s">
        <v>13</v>
      </c>
      <c r="J339" s="625">
        <v>400</v>
      </c>
      <c r="K339" s="666">
        <v>90</v>
      </c>
      <c r="L339" s="666">
        <v>100</v>
      </c>
      <c r="M339" s="795">
        <v>85</v>
      </c>
      <c r="N339" s="679" t="s">
        <v>84</v>
      </c>
      <c r="O339" s="776">
        <f t="shared" si="69"/>
        <v>91.666666666666671</v>
      </c>
      <c r="P339" s="689">
        <f t="shared" si="70"/>
        <v>0.15065416666666667</v>
      </c>
      <c r="Q339" s="672" t="s">
        <v>892</v>
      </c>
      <c r="R339" s="896" t="s">
        <v>15</v>
      </c>
      <c r="S339" s="626">
        <v>400</v>
      </c>
      <c r="T339" s="776">
        <v>29</v>
      </c>
      <c r="U339" s="666">
        <v>38</v>
      </c>
      <c r="V339" s="666">
        <v>51</v>
      </c>
      <c r="W339" s="670" t="s">
        <v>28</v>
      </c>
      <c r="X339" s="795">
        <f t="shared" si="75"/>
        <v>39.333333333333336</v>
      </c>
      <c r="Y339" s="942">
        <f t="shared" si="74"/>
        <v>0.15065416666666667</v>
      </c>
      <c r="Z339" s="942">
        <f>1.73*0.38*X339/S339</f>
        <v>6.4644333333333345E-2</v>
      </c>
      <c r="AA339" s="846" t="s">
        <v>891</v>
      </c>
      <c r="AB339" s="943">
        <f t="shared" si="64"/>
        <v>0.2152985</v>
      </c>
    </row>
    <row r="340" spans="1:29" s="630" customFormat="1" ht="13.5" thickBot="1" x14ac:dyDescent="0.25">
      <c r="A340" s="685">
        <v>44389</v>
      </c>
      <c r="B340" s="686">
        <v>0.3888888888888889</v>
      </c>
      <c r="C340" s="665">
        <v>29</v>
      </c>
      <c r="D340" s="977">
        <f t="shared" si="65"/>
        <v>0.29947916666666669</v>
      </c>
      <c r="E340" s="825"/>
      <c r="F340" s="626" t="s">
        <v>95</v>
      </c>
      <c r="G340" s="868" t="s">
        <v>852</v>
      </c>
      <c r="H340" s="618">
        <v>465</v>
      </c>
      <c r="I340" s="626" t="s">
        <v>13</v>
      </c>
      <c r="J340" s="625">
        <v>160</v>
      </c>
      <c r="K340" s="666">
        <v>69</v>
      </c>
      <c r="L340" s="666">
        <v>60</v>
      </c>
      <c r="M340" s="795">
        <v>59</v>
      </c>
      <c r="N340" s="679" t="s">
        <v>186</v>
      </c>
      <c r="O340" s="776">
        <f t="shared" si="69"/>
        <v>62.666666666666664</v>
      </c>
      <c r="P340" s="689">
        <f t="shared" si="70"/>
        <v>0.25748166666666666</v>
      </c>
      <c r="Q340" s="671"/>
      <c r="R340" s="896"/>
      <c r="S340" s="679"/>
      <c r="T340" s="776"/>
      <c r="U340" s="666"/>
      <c r="V340" s="666"/>
      <c r="W340" s="670"/>
      <c r="X340" s="795"/>
      <c r="Y340" s="942">
        <f t="shared" si="74"/>
        <v>0.25748166666666666</v>
      </c>
      <c r="Z340" s="942"/>
      <c r="AA340" s="845"/>
      <c r="AB340" s="943">
        <f t="shared" si="64"/>
        <v>0.25748166666666666</v>
      </c>
    </row>
    <row r="341" spans="1:29" s="630" customFormat="1" ht="13.5" thickBot="1" x14ac:dyDescent="0.25">
      <c r="A341" s="685">
        <v>44418</v>
      </c>
      <c r="B341" s="686">
        <v>0.40277777777777773</v>
      </c>
      <c r="C341" s="983">
        <v>24</v>
      </c>
      <c r="D341" s="977">
        <f t="shared" si="65"/>
        <v>0.18888888888888891</v>
      </c>
      <c r="E341" s="825">
        <f>(MAX(T341:V341))/S341/1.44</f>
        <v>8.0555555555555561E-2</v>
      </c>
      <c r="F341" s="626" t="s">
        <v>90</v>
      </c>
      <c r="G341" s="868" t="s">
        <v>852</v>
      </c>
      <c r="H341" s="618">
        <v>466</v>
      </c>
      <c r="I341" s="626" t="s">
        <v>13</v>
      </c>
      <c r="J341" s="625">
        <v>250</v>
      </c>
      <c r="K341" s="666">
        <v>32</v>
      </c>
      <c r="L341" s="666">
        <v>58</v>
      </c>
      <c r="M341" s="795">
        <v>68</v>
      </c>
      <c r="N341" s="679" t="s">
        <v>917</v>
      </c>
      <c r="O341" s="776">
        <f t="shared" si="69"/>
        <v>52.666666666666664</v>
      </c>
      <c r="P341" s="689">
        <f t="shared" si="70"/>
        <v>0.13849226666666667</v>
      </c>
      <c r="Q341" s="672" t="s">
        <v>892</v>
      </c>
      <c r="R341" s="896" t="s">
        <v>15</v>
      </c>
      <c r="S341" s="626">
        <v>250</v>
      </c>
      <c r="T341" s="776">
        <v>29</v>
      </c>
      <c r="U341" s="666">
        <v>28</v>
      </c>
      <c r="V341" s="666">
        <v>27</v>
      </c>
      <c r="W341" s="670" t="s">
        <v>291</v>
      </c>
      <c r="X341" s="795">
        <f>(T341+U341+V341)/3</f>
        <v>28</v>
      </c>
      <c r="Y341" s="942">
        <f t="shared" si="74"/>
        <v>0.13849226666666667</v>
      </c>
      <c r="Z341" s="942">
        <f>1.73*0.38*X341/S341</f>
        <v>7.3628799999999994E-2</v>
      </c>
      <c r="AA341" s="846" t="s">
        <v>888</v>
      </c>
      <c r="AB341" s="943">
        <f t="shared" si="64"/>
        <v>0.21212106666666666</v>
      </c>
    </row>
    <row r="342" spans="1:29" s="630" customFormat="1" ht="13.5" thickBot="1" x14ac:dyDescent="0.25">
      <c r="A342" s="685">
        <v>44392</v>
      </c>
      <c r="B342" s="686">
        <v>0.41666666666666669</v>
      </c>
      <c r="C342" s="687">
        <v>22</v>
      </c>
      <c r="D342" s="977">
        <f t="shared" si="65"/>
        <v>0.13337742504409172</v>
      </c>
      <c r="E342" s="825">
        <f>(MAX(T342:V342))/S342/1.44</f>
        <v>0.12455908289241623</v>
      </c>
      <c r="F342" s="626" t="s">
        <v>90</v>
      </c>
      <c r="G342" s="868" t="s">
        <v>852</v>
      </c>
      <c r="H342" s="618">
        <v>467</v>
      </c>
      <c r="I342" s="626" t="s">
        <v>13</v>
      </c>
      <c r="J342" s="625">
        <v>630</v>
      </c>
      <c r="K342" s="666">
        <v>77</v>
      </c>
      <c r="L342" s="666">
        <v>121</v>
      </c>
      <c r="M342" s="795">
        <v>64</v>
      </c>
      <c r="N342" s="679" t="s">
        <v>186</v>
      </c>
      <c r="O342" s="776">
        <f t="shared" si="69"/>
        <v>87.333333333333329</v>
      </c>
      <c r="P342" s="689">
        <f t="shared" si="70"/>
        <v>9.1131640211640205E-2</v>
      </c>
      <c r="Q342" s="671" t="s">
        <v>891</v>
      </c>
      <c r="R342" s="896" t="s">
        <v>15</v>
      </c>
      <c r="S342" s="626">
        <v>630</v>
      </c>
      <c r="T342" s="776">
        <v>86</v>
      </c>
      <c r="U342" s="666">
        <v>113</v>
      </c>
      <c r="V342" s="666">
        <v>92</v>
      </c>
      <c r="W342" s="670" t="s">
        <v>60</v>
      </c>
      <c r="X342" s="795">
        <f>(T342+U342+V342)/3</f>
        <v>97</v>
      </c>
      <c r="Y342" s="942">
        <f t="shared" si="74"/>
        <v>9.1131640211640205E-2</v>
      </c>
      <c r="Z342" s="942">
        <f>1.73*0.38*X342/S342</f>
        <v>0.10121873015873016</v>
      </c>
      <c r="AA342" s="845" t="s">
        <v>891</v>
      </c>
      <c r="AB342" s="943">
        <f t="shared" si="64"/>
        <v>0.19235037037037037</v>
      </c>
    </row>
    <row r="343" spans="1:29" s="630" customFormat="1" ht="13.5" thickBot="1" x14ac:dyDescent="0.25">
      <c r="A343" s="685">
        <v>44404</v>
      </c>
      <c r="B343" s="686">
        <v>0.44791666666666669</v>
      </c>
      <c r="C343" s="687">
        <v>25</v>
      </c>
      <c r="D343" s="977">
        <f t="shared" si="65"/>
        <v>0.17967372134038803</v>
      </c>
      <c r="E343" s="825">
        <f>(MAX(T343:V343))/S343/1.44</f>
        <v>0.20061728395061726</v>
      </c>
      <c r="F343" s="626" t="s">
        <v>90</v>
      </c>
      <c r="G343" s="868" t="s">
        <v>852</v>
      </c>
      <c r="H343" s="618">
        <v>468</v>
      </c>
      <c r="I343" s="626" t="s">
        <v>13</v>
      </c>
      <c r="J343" s="625">
        <v>630</v>
      </c>
      <c r="K343" s="666">
        <v>161</v>
      </c>
      <c r="L343" s="666">
        <v>147</v>
      </c>
      <c r="M343" s="795">
        <v>163</v>
      </c>
      <c r="N343" s="679" t="s">
        <v>30</v>
      </c>
      <c r="O343" s="776">
        <f t="shared" si="69"/>
        <v>157</v>
      </c>
      <c r="P343" s="689">
        <f t="shared" si="70"/>
        <v>0.16382825396825396</v>
      </c>
      <c r="Q343" s="672" t="s">
        <v>892</v>
      </c>
      <c r="R343" s="896" t="s">
        <v>15</v>
      </c>
      <c r="S343" s="626">
        <v>630</v>
      </c>
      <c r="T343" s="776">
        <v>180</v>
      </c>
      <c r="U343" s="666">
        <v>182</v>
      </c>
      <c r="V343" s="666">
        <v>181</v>
      </c>
      <c r="W343" s="670" t="s">
        <v>483</v>
      </c>
      <c r="X343" s="795">
        <f>(T343+U343+V343)/3</f>
        <v>181</v>
      </c>
      <c r="Y343" s="942">
        <f t="shared" si="74"/>
        <v>0.16382825396825396</v>
      </c>
      <c r="Z343" s="942">
        <f>1.73*0.38*X343/S343</f>
        <v>0.18887206349206351</v>
      </c>
      <c r="AA343" s="846" t="s">
        <v>892</v>
      </c>
      <c r="AB343" s="943">
        <f t="shared" si="64"/>
        <v>0.35270031746031749</v>
      </c>
      <c r="AC343" s="639"/>
    </row>
    <row r="344" spans="1:29" s="631" customFormat="1" ht="26.25" thickBot="1" x14ac:dyDescent="0.25">
      <c r="A344" s="685">
        <v>44417</v>
      </c>
      <c r="B344" s="686">
        <v>0.44791666666666669</v>
      </c>
      <c r="C344" s="983">
        <v>28</v>
      </c>
      <c r="D344" s="977">
        <f t="shared" si="65"/>
        <v>0</v>
      </c>
      <c r="E344" s="825">
        <f>(MAX(T344:V344))/S344/1.44</f>
        <v>3.4722222222222224E-2</v>
      </c>
      <c r="F344" s="626" t="s">
        <v>90</v>
      </c>
      <c r="G344" s="868" t="s">
        <v>852</v>
      </c>
      <c r="H344" s="618">
        <v>469</v>
      </c>
      <c r="I344" s="626" t="s">
        <v>997</v>
      </c>
      <c r="J344" s="625">
        <v>320</v>
      </c>
      <c r="K344" s="666"/>
      <c r="L344" s="666"/>
      <c r="M344" s="795"/>
      <c r="N344" s="679"/>
      <c r="O344" s="776">
        <f t="shared" ref="O344:O367" si="76">(K344+L344+M344)/3</f>
        <v>0</v>
      </c>
      <c r="P344" s="689">
        <f t="shared" ref="P344:P367" si="77">1.73*0.38*O344/J344</f>
        <v>0</v>
      </c>
      <c r="Q344" s="672" t="s">
        <v>548</v>
      </c>
      <c r="R344" s="896" t="s">
        <v>15</v>
      </c>
      <c r="S344" s="626">
        <v>320</v>
      </c>
      <c r="T344" s="776">
        <v>9</v>
      </c>
      <c r="U344" s="666">
        <v>7</v>
      </c>
      <c r="V344" s="666">
        <v>16</v>
      </c>
      <c r="W344" s="670" t="s">
        <v>916</v>
      </c>
      <c r="X344" s="795">
        <f>(T344+U344+V344)/3</f>
        <v>10.666666666666666</v>
      </c>
      <c r="Y344" s="942">
        <f t="shared" si="74"/>
        <v>0</v>
      </c>
      <c r="Z344" s="942">
        <f>1.73*0.38*X344/S344</f>
        <v>2.1913333333333333E-2</v>
      </c>
      <c r="AA344" s="846" t="s">
        <v>548</v>
      </c>
      <c r="AB344" s="943">
        <f t="shared" si="64"/>
        <v>2.1913333333333333E-2</v>
      </c>
    </row>
    <row r="345" spans="1:29" s="630" customFormat="1" ht="13.5" thickBot="1" x14ac:dyDescent="0.25">
      <c r="A345" s="685">
        <v>44433</v>
      </c>
      <c r="B345" s="686">
        <v>0.65277777777777779</v>
      </c>
      <c r="C345" s="687">
        <v>20</v>
      </c>
      <c r="D345" s="977">
        <f t="shared" si="65"/>
        <v>0.45833333333333337</v>
      </c>
      <c r="E345" s="825"/>
      <c r="F345" s="626" t="s">
        <v>90</v>
      </c>
      <c r="G345" s="868" t="s">
        <v>852</v>
      </c>
      <c r="H345" s="618">
        <v>470</v>
      </c>
      <c r="I345" s="626" t="s">
        <v>13</v>
      </c>
      <c r="J345" s="625">
        <v>250</v>
      </c>
      <c r="K345" s="666">
        <v>165</v>
      </c>
      <c r="L345" s="666">
        <v>147</v>
      </c>
      <c r="M345" s="795">
        <v>86</v>
      </c>
      <c r="N345" s="679" t="s">
        <v>41</v>
      </c>
      <c r="O345" s="776">
        <f t="shared" si="76"/>
        <v>132.66666666666666</v>
      </c>
      <c r="P345" s="689">
        <f t="shared" si="77"/>
        <v>0.34886026666666664</v>
      </c>
      <c r="Q345" s="671" t="s">
        <v>546</v>
      </c>
      <c r="R345" s="896"/>
      <c r="S345" s="679"/>
      <c r="T345" s="776"/>
      <c r="U345" s="666"/>
      <c r="V345" s="666"/>
      <c r="W345" s="670"/>
      <c r="X345" s="795"/>
      <c r="Y345" s="942">
        <f t="shared" si="74"/>
        <v>0.34886026666666664</v>
      </c>
      <c r="Z345" s="942"/>
      <c r="AA345" s="845"/>
      <c r="AB345" s="943">
        <f t="shared" ref="AB345:AB408" si="78">P345+Z345</f>
        <v>0.34886026666666664</v>
      </c>
    </row>
    <row r="346" spans="1:29" s="630" customFormat="1" ht="13.5" thickBot="1" x14ac:dyDescent="0.25">
      <c r="A346" s="685">
        <v>44392</v>
      </c>
      <c r="B346" s="686">
        <v>0.63888888888888895</v>
      </c>
      <c r="C346" s="983">
        <v>22</v>
      </c>
      <c r="D346" s="977">
        <f t="shared" si="65"/>
        <v>0.3263888888888889</v>
      </c>
      <c r="E346" s="825">
        <f>(MAX(T346:V346))/S346/1.44</f>
        <v>0.27604166666666669</v>
      </c>
      <c r="F346" s="626" t="s">
        <v>90</v>
      </c>
      <c r="G346" s="868" t="s">
        <v>852</v>
      </c>
      <c r="H346" s="618">
        <v>471</v>
      </c>
      <c r="I346" s="626" t="s">
        <v>13</v>
      </c>
      <c r="J346" s="625">
        <v>400</v>
      </c>
      <c r="K346" s="688">
        <v>121</v>
      </c>
      <c r="L346" s="688">
        <v>168</v>
      </c>
      <c r="M346" s="799">
        <v>188</v>
      </c>
      <c r="N346" s="679" t="s">
        <v>915</v>
      </c>
      <c r="O346" s="776">
        <f t="shared" si="76"/>
        <v>159</v>
      </c>
      <c r="P346" s="689">
        <f t="shared" si="77"/>
        <v>0.26131650000000001</v>
      </c>
      <c r="Q346" s="672"/>
      <c r="R346" s="896" t="s">
        <v>15</v>
      </c>
      <c r="S346" s="626">
        <v>400</v>
      </c>
      <c r="T346" s="718">
        <v>155</v>
      </c>
      <c r="U346" s="688">
        <v>159</v>
      </c>
      <c r="V346" s="688">
        <v>145</v>
      </c>
      <c r="W346" s="670" t="s">
        <v>914</v>
      </c>
      <c r="X346" s="795">
        <f>(T346+U346+V346)/3</f>
        <v>153</v>
      </c>
      <c r="Y346" s="942">
        <f t="shared" si="74"/>
        <v>0.26131650000000001</v>
      </c>
      <c r="Z346" s="942">
        <f>1.73*0.38*X346/S346</f>
        <v>0.2514555</v>
      </c>
      <c r="AA346" s="846"/>
      <c r="AB346" s="943">
        <f t="shared" si="78"/>
        <v>0.51277200000000001</v>
      </c>
    </row>
    <row r="347" spans="1:29" s="630" customFormat="1" ht="13.5" thickBot="1" x14ac:dyDescent="0.25">
      <c r="A347" s="685">
        <v>44404</v>
      </c>
      <c r="B347" s="686">
        <v>0.46180555555555558</v>
      </c>
      <c r="C347" s="687">
        <v>25</v>
      </c>
      <c r="D347" s="977">
        <f t="shared" si="65"/>
        <v>0.56944444444444442</v>
      </c>
      <c r="E347" s="825">
        <f>(MAX(T347:V347))/S347/1.44</f>
        <v>0.2560763888888889</v>
      </c>
      <c r="F347" s="626" t="s">
        <v>90</v>
      </c>
      <c r="G347" s="868" t="s">
        <v>852</v>
      </c>
      <c r="H347" s="618">
        <v>472</v>
      </c>
      <c r="I347" s="626" t="s">
        <v>13</v>
      </c>
      <c r="J347" s="625">
        <v>400</v>
      </c>
      <c r="K347" s="666">
        <v>277</v>
      </c>
      <c r="L347" s="666">
        <v>328</v>
      </c>
      <c r="M347" s="795">
        <v>303</v>
      </c>
      <c r="N347" s="679" t="s">
        <v>913</v>
      </c>
      <c r="O347" s="776">
        <f t="shared" si="76"/>
        <v>302.66666666666669</v>
      </c>
      <c r="P347" s="689">
        <f t="shared" si="77"/>
        <v>0.49743266666666669</v>
      </c>
      <c r="Q347" s="672" t="s">
        <v>892</v>
      </c>
      <c r="R347" s="896" t="s">
        <v>15</v>
      </c>
      <c r="S347" s="626">
        <v>320</v>
      </c>
      <c r="T347" s="776">
        <v>118</v>
      </c>
      <c r="U347" s="666">
        <v>77</v>
      </c>
      <c r="V347" s="666">
        <v>106</v>
      </c>
      <c r="W347" s="670" t="s">
        <v>21</v>
      </c>
      <c r="X347" s="795">
        <f>(T347+U347+V347)/3</f>
        <v>100.33333333333333</v>
      </c>
      <c r="Y347" s="942">
        <f t="shared" si="74"/>
        <v>0.49743266666666669</v>
      </c>
      <c r="Z347" s="942">
        <f>1.73*0.38*X347/S347</f>
        <v>0.20612229166666665</v>
      </c>
      <c r="AA347" s="846" t="s">
        <v>548</v>
      </c>
      <c r="AB347" s="943">
        <f t="shared" si="78"/>
        <v>0.70355495833333337</v>
      </c>
      <c r="AC347" s="639"/>
    </row>
    <row r="348" spans="1:29" s="630" customFormat="1" ht="13.5" thickBot="1" x14ac:dyDescent="0.25">
      <c r="A348" s="685">
        <v>44396</v>
      </c>
      <c r="B348" s="686">
        <v>0.3888888888888889</v>
      </c>
      <c r="C348" s="983">
        <v>27</v>
      </c>
      <c r="D348" s="977">
        <f t="shared" si="65"/>
        <v>0.38194444444444448</v>
      </c>
      <c r="E348" s="825">
        <f>(MAX(T348:V348))/S348/1.44</f>
        <v>0.3142361111111111</v>
      </c>
      <c r="F348" s="626" t="s">
        <v>90</v>
      </c>
      <c r="G348" s="868" t="s">
        <v>852</v>
      </c>
      <c r="H348" s="618">
        <v>473</v>
      </c>
      <c r="I348" s="626" t="s">
        <v>13</v>
      </c>
      <c r="J348" s="625">
        <v>400</v>
      </c>
      <c r="K348" s="666">
        <v>192</v>
      </c>
      <c r="L348" s="666">
        <v>179</v>
      </c>
      <c r="M348" s="795">
        <v>220</v>
      </c>
      <c r="N348" s="679" t="s">
        <v>72</v>
      </c>
      <c r="O348" s="776">
        <f t="shared" si="76"/>
        <v>197</v>
      </c>
      <c r="P348" s="689">
        <f t="shared" si="77"/>
        <v>0.32376949999999999</v>
      </c>
      <c r="Q348" s="672" t="s">
        <v>547</v>
      </c>
      <c r="R348" s="896" t="s">
        <v>15</v>
      </c>
      <c r="S348" s="626">
        <v>400</v>
      </c>
      <c r="T348" s="776">
        <v>173</v>
      </c>
      <c r="U348" s="666">
        <v>181</v>
      </c>
      <c r="V348" s="666">
        <v>170</v>
      </c>
      <c r="W348" s="670" t="s">
        <v>358</v>
      </c>
      <c r="X348" s="795">
        <f>(T348+U348+V348)/3</f>
        <v>174.66666666666666</v>
      </c>
      <c r="Y348" s="942">
        <f t="shared" si="74"/>
        <v>0.32376949999999999</v>
      </c>
      <c r="Z348" s="942">
        <f>1.73*0.38*X348/S348</f>
        <v>0.28706466666666663</v>
      </c>
      <c r="AA348" s="846" t="s">
        <v>546</v>
      </c>
      <c r="AB348" s="943">
        <f t="shared" si="78"/>
        <v>0.61083416666666657</v>
      </c>
      <c r="AC348" s="639"/>
    </row>
    <row r="349" spans="1:29" s="630" customFormat="1" ht="26.25" thickBot="1" x14ac:dyDescent="0.25">
      <c r="A349" s="685">
        <v>44397</v>
      </c>
      <c r="B349" s="686">
        <v>0.47569444444444442</v>
      </c>
      <c r="C349" s="983">
        <v>28</v>
      </c>
      <c r="D349" s="977">
        <f t="shared" si="65"/>
        <v>4.1666666666666664E-2</v>
      </c>
      <c r="E349" s="825">
        <f>(MAX(T349:V349))/S349/1.44</f>
        <v>6.9444444444444448E-2</v>
      </c>
      <c r="F349" s="626" t="s">
        <v>90</v>
      </c>
      <c r="G349" s="868" t="s">
        <v>852</v>
      </c>
      <c r="H349" s="618">
        <v>474</v>
      </c>
      <c r="I349" s="626" t="s">
        <v>912</v>
      </c>
      <c r="J349" s="625">
        <v>250</v>
      </c>
      <c r="K349" s="666">
        <v>10</v>
      </c>
      <c r="L349" s="666">
        <v>5</v>
      </c>
      <c r="M349" s="795">
        <v>15</v>
      </c>
      <c r="N349" s="679" t="s">
        <v>865</v>
      </c>
      <c r="O349" s="776">
        <f t="shared" si="76"/>
        <v>10</v>
      </c>
      <c r="P349" s="689">
        <f t="shared" si="77"/>
        <v>2.6296E-2</v>
      </c>
      <c r="Q349" s="672" t="s">
        <v>888</v>
      </c>
      <c r="R349" s="896" t="s">
        <v>911</v>
      </c>
      <c r="S349" s="626">
        <v>250</v>
      </c>
      <c r="T349" s="776">
        <v>25</v>
      </c>
      <c r="U349" s="666">
        <v>20</v>
      </c>
      <c r="V349" s="666">
        <v>23</v>
      </c>
      <c r="W349" s="670" t="s">
        <v>36</v>
      </c>
      <c r="X349" s="795">
        <f>(T349+U349+V349)/3</f>
        <v>22.666666666666668</v>
      </c>
      <c r="Y349" s="942">
        <f t="shared" si="74"/>
        <v>2.6296E-2</v>
      </c>
      <c r="Z349" s="942">
        <f>1.73*0.38*X349/S349</f>
        <v>5.9604266666666669E-2</v>
      </c>
      <c r="AA349" s="846" t="s">
        <v>891</v>
      </c>
      <c r="AB349" s="943">
        <f t="shared" si="78"/>
        <v>8.5900266666666669E-2</v>
      </c>
      <c r="AC349" s="639"/>
    </row>
    <row r="350" spans="1:29" s="630" customFormat="1" ht="13.5" thickBot="1" x14ac:dyDescent="0.25">
      <c r="A350" s="685">
        <v>44396</v>
      </c>
      <c r="B350" s="686">
        <v>0.43541666666666662</v>
      </c>
      <c r="C350" s="983">
        <v>28</v>
      </c>
      <c r="D350" s="977">
        <f t="shared" si="65"/>
        <v>0.31666666666666671</v>
      </c>
      <c r="E350" s="825"/>
      <c r="F350" s="626" t="s">
        <v>95</v>
      </c>
      <c r="G350" s="868" t="s">
        <v>852</v>
      </c>
      <c r="H350" s="618">
        <v>475</v>
      </c>
      <c r="I350" s="626" t="s">
        <v>13</v>
      </c>
      <c r="J350" s="625">
        <v>250</v>
      </c>
      <c r="K350" s="666">
        <v>88</v>
      </c>
      <c r="L350" s="666">
        <v>114</v>
      </c>
      <c r="M350" s="795">
        <v>85</v>
      </c>
      <c r="N350" s="679" t="s">
        <v>910</v>
      </c>
      <c r="O350" s="776">
        <f t="shared" si="76"/>
        <v>95.666666666666671</v>
      </c>
      <c r="P350" s="689">
        <f t="shared" si="77"/>
        <v>0.25156506666666667</v>
      </c>
      <c r="Q350" s="672" t="s">
        <v>892</v>
      </c>
      <c r="R350" s="896"/>
      <c r="S350" s="679"/>
      <c r="T350" s="776"/>
      <c r="U350" s="666"/>
      <c r="V350" s="666"/>
      <c r="W350" s="670"/>
      <c r="X350" s="795"/>
      <c r="Y350" s="942">
        <f t="shared" si="74"/>
        <v>0.25156506666666667</v>
      </c>
      <c r="Z350" s="942"/>
      <c r="AA350" s="845"/>
      <c r="AB350" s="943">
        <f t="shared" si="78"/>
        <v>0.25156506666666667</v>
      </c>
    </row>
    <row r="351" spans="1:29" s="630" customFormat="1" ht="13.5" thickBot="1" x14ac:dyDescent="0.25">
      <c r="A351" s="685">
        <v>44425</v>
      </c>
      <c r="B351" s="686">
        <v>0.80555555555555547</v>
      </c>
      <c r="C351" s="983">
        <v>27</v>
      </c>
      <c r="D351" s="977">
        <f t="shared" si="65"/>
        <v>0.16319444444444445</v>
      </c>
      <c r="E351" s="825">
        <f>(MAX(T351:V351))/S351/1.44</f>
        <v>0.15277777777777779</v>
      </c>
      <c r="F351" s="626" t="s">
        <v>90</v>
      </c>
      <c r="G351" s="868" t="s">
        <v>852</v>
      </c>
      <c r="H351" s="618">
        <v>476</v>
      </c>
      <c r="I351" s="626" t="s">
        <v>13</v>
      </c>
      <c r="J351" s="625">
        <v>400</v>
      </c>
      <c r="K351" s="666">
        <v>89</v>
      </c>
      <c r="L351" s="666">
        <v>94</v>
      </c>
      <c r="M351" s="795">
        <v>82</v>
      </c>
      <c r="N351" s="679" t="s">
        <v>65</v>
      </c>
      <c r="O351" s="776">
        <f t="shared" si="76"/>
        <v>88.333333333333329</v>
      </c>
      <c r="P351" s="689">
        <f t="shared" si="77"/>
        <v>0.14517583333333334</v>
      </c>
      <c r="Q351" s="672" t="s">
        <v>909</v>
      </c>
      <c r="R351" s="896" t="s">
        <v>15</v>
      </c>
      <c r="S351" s="626">
        <v>400</v>
      </c>
      <c r="T351" s="776">
        <v>71</v>
      </c>
      <c r="U351" s="666">
        <v>88</v>
      </c>
      <c r="V351" s="666">
        <v>70</v>
      </c>
      <c r="W351" s="670" t="s">
        <v>66</v>
      </c>
      <c r="X351" s="795">
        <f>(T351+U351+V351)/3</f>
        <v>76.333333333333329</v>
      </c>
      <c r="Y351" s="942">
        <f t="shared" si="74"/>
        <v>0.14517583333333334</v>
      </c>
      <c r="Z351" s="942">
        <f>1.73*0.38*X351/S351</f>
        <v>0.12545383333333332</v>
      </c>
      <c r="AA351" s="846" t="s">
        <v>891</v>
      </c>
      <c r="AB351" s="943">
        <f t="shared" si="78"/>
        <v>0.27062966666666666</v>
      </c>
    </row>
    <row r="352" spans="1:29" s="658" customFormat="1" ht="13.5" thickBot="1" x14ac:dyDescent="0.25">
      <c r="A352" s="1091">
        <v>44396</v>
      </c>
      <c r="B352" s="1124">
        <v>0.41388888888888892</v>
      </c>
      <c r="C352" s="1125">
        <v>28</v>
      </c>
      <c r="D352" s="1020">
        <f t="shared" si="65"/>
        <v>0.49826388888888895</v>
      </c>
      <c r="E352" s="1021"/>
      <c r="F352" s="1022" t="s">
        <v>90</v>
      </c>
      <c r="G352" s="1023" t="s">
        <v>852</v>
      </c>
      <c r="H352" s="884">
        <v>477</v>
      </c>
      <c r="I352" s="1022" t="s">
        <v>908</v>
      </c>
      <c r="J352" s="1024">
        <v>400</v>
      </c>
      <c r="K352" s="715">
        <v>238</v>
      </c>
      <c r="L352" s="715">
        <v>237</v>
      </c>
      <c r="M352" s="808">
        <v>287</v>
      </c>
      <c r="N352" s="822" t="s">
        <v>667</v>
      </c>
      <c r="O352" s="1028">
        <f t="shared" si="76"/>
        <v>254</v>
      </c>
      <c r="P352" s="1029">
        <f t="shared" si="77"/>
        <v>0.41744900000000001</v>
      </c>
      <c r="Q352" s="1030" t="s">
        <v>888</v>
      </c>
      <c r="R352" s="1031"/>
      <c r="S352" s="1027"/>
      <c r="T352" s="1028"/>
      <c r="U352" s="1025"/>
      <c r="V352" s="1025"/>
      <c r="W352" s="1032"/>
      <c r="X352" s="1026"/>
      <c r="Y352" s="942">
        <f t="shared" si="74"/>
        <v>0.41744900000000001</v>
      </c>
      <c r="Z352" s="1576"/>
      <c r="AA352" s="1126"/>
      <c r="AB352" s="943">
        <f t="shared" si="78"/>
        <v>0.41744900000000001</v>
      </c>
    </row>
    <row r="353" spans="1:29" s="630" customFormat="1" ht="13.5" thickBot="1" x14ac:dyDescent="0.25">
      <c r="A353" s="685">
        <v>44433</v>
      </c>
      <c r="B353" s="686">
        <v>0.4375</v>
      </c>
      <c r="C353" s="983">
        <v>17</v>
      </c>
      <c r="D353" s="977">
        <f t="shared" ref="D353:D416" si="79">(MAX(K353:M353))/J353/1.44</f>
        <v>0.2673611111111111</v>
      </c>
      <c r="E353" s="825"/>
      <c r="F353" s="626" t="s">
        <v>90</v>
      </c>
      <c r="G353" s="868" t="s">
        <v>852</v>
      </c>
      <c r="H353" s="618">
        <v>478</v>
      </c>
      <c r="I353" s="626" t="s">
        <v>13</v>
      </c>
      <c r="J353" s="625">
        <v>400</v>
      </c>
      <c r="K353" s="666">
        <v>141</v>
      </c>
      <c r="L353" s="666">
        <v>154</v>
      </c>
      <c r="M353" s="795">
        <v>102</v>
      </c>
      <c r="N353" s="679" t="s">
        <v>907</v>
      </c>
      <c r="O353" s="776">
        <f t="shared" si="76"/>
        <v>132.33333333333334</v>
      </c>
      <c r="P353" s="689">
        <f t="shared" si="77"/>
        <v>0.21748983333333335</v>
      </c>
      <c r="Q353" s="672" t="s">
        <v>892</v>
      </c>
      <c r="R353" s="896"/>
      <c r="S353" s="679"/>
      <c r="T353" s="776"/>
      <c r="U353" s="666"/>
      <c r="V353" s="666"/>
      <c r="W353" s="670"/>
      <c r="X353" s="795"/>
      <c r="Y353" s="942">
        <f t="shared" si="74"/>
        <v>0.21748983333333335</v>
      </c>
      <c r="Z353" s="942"/>
      <c r="AA353" s="845"/>
      <c r="AB353" s="943">
        <f t="shared" si="78"/>
        <v>0.21748983333333335</v>
      </c>
    </row>
    <row r="354" spans="1:29" s="630" customFormat="1" ht="13.5" thickBot="1" x14ac:dyDescent="0.25">
      <c r="A354" s="685">
        <v>44404</v>
      </c>
      <c r="B354" s="686">
        <v>0.47569444444444442</v>
      </c>
      <c r="C354" s="687">
        <v>25</v>
      </c>
      <c r="D354" s="977">
        <f t="shared" si="79"/>
        <v>0.19965277777777776</v>
      </c>
      <c r="E354" s="825">
        <f t="shared" ref="E354:E364" si="80">(MAX(T354:V354))/S354/1.44</f>
        <v>0.40798611111111116</v>
      </c>
      <c r="F354" s="626" t="s">
        <v>90</v>
      </c>
      <c r="G354" s="868" t="s">
        <v>852</v>
      </c>
      <c r="H354" s="618">
        <v>479</v>
      </c>
      <c r="I354" s="626" t="s">
        <v>13</v>
      </c>
      <c r="J354" s="625">
        <v>400</v>
      </c>
      <c r="K354" s="666">
        <v>106</v>
      </c>
      <c r="L354" s="666">
        <v>115</v>
      </c>
      <c r="M354" s="795">
        <v>7</v>
      </c>
      <c r="N354" s="679" t="s">
        <v>78</v>
      </c>
      <c r="O354" s="776">
        <f t="shared" si="76"/>
        <v>76</v>
      </c>
      <c r="P354" s="689">
        <f t="shared" si="77"/>
        <v>0.124906</v>
      </c>
      <c r="Q354" s="671" t="s">
        <v>548</v>
      </c>
      <c r="R354" s="896" t="s">
        <v>15</v>
      </c>
      <c r="S354" s="626">
        <v>320</v>
      </c>
      <c r="T354" s="776">
        <v>188</v>
      </c>
      <c r="U354" s="666">
        <v>127</v>
      </c>
      <c r="V354" s="666">
        <v>145</v>
      </c>
      <c r="W354" s="670" t="s">
        <v>170</v>
      </c>
      <c r="X354" s="795">
        <f t="shared" ref="X354:X364" si="81">(T354+U354+V354)/3</f>
        <v>153.33333333333334</v>
      </c>
      <c r="Y354" s="942">
        <f t="shared" si="74"/>
        <v>0.124906</v>
      </c>
      <c r="Z354" s="942">
        <f t="shared" ref="Z354:Z364" si="82">1.73*0.38*X354/S354</f>
        <v>0.31500416666666664</v>
      </c>
      <c r="AA354" s="845" t="s">
        <v>891</v>
      </c>
      <c r="AB354" s="943">
        <f t="shared" si="78"/>
        <v>0.43991016666666666</v>
      </c>
      <c r="AC354" s="639"/>
    </row>
    <row r="355" spans="1:29" s="630" customFormat="1" ht="13.5" thickBot="1" x14ac:dyDescent="0.25">
      <c r="A355" s="685">
        <v>44422</v>
      </c>
      <c r="B355" s="686">
        <v>0.46180555555555558</v>
      </c>
      <c r="C355" s="983">
        <v>25</v>
      </c>
      <c r="D355" s="977">
        <f t="shared" si="79"/>
        <v>0.20659722222222221</v>
      </c>
      <c r="E355" s="825">
        <f t="shared" si="80"/>
        <v>0.14756944444444445</v>
      </c>
      <c r="F355" s="626" t="s">
        <v>90</v>
      </c>
      <c r="G355" s="868" t="s">
        <v>852</v>
      </c>
      <c r="H355" s="618">
        <v>480</v>
      </c>
      <c r="I355" s="626" t="s">
        <v>13</v>
      </c>
      <c r="J355" s="625">
        <v>400</v>
      </c>
      <c r="K355" s="666">
        <v>90</v>
      </c>
      <c r="L355" s="666">
        <v>105</v>
      </c>
      <c r="M355" s="795">
        <v>119</v>
      </c>
      <c r="N355" s="679" t="s">
        <v>28</v>
      </c>
      <c r="O355" s="776">
        <f t="shared" si="76"/>
        <v>104.66666666666667</v>
      </c>
      <c r="P355" s="689">
        <f t="shared" si="77"/>
        <v>0.17201966666666668</v>
      </c>
      <c r="Q355" s="672" t="s">
        <v>892</v>
      </c>
      <c r="R355" s="896" t="s">
        <v>15</v>
      </c>
      <c r="S355" s="626">
        <v>400</v>
      </c>
      <c r="T355" s="776">
        <v>63</v>
      </c>
      <c r="U355" s="666">
        <v>85</v>
      </c>
      <c r="V355" s="666">
        <v>73</v>
      </c>
      <c r="W355" s="670" t="s">
        <v>244</v>
      </c>
      <c r="X355" s="795">
        <f t="shared" si="81"/>
        <v>73.666666666666671</v>
      </c>
      <c r="Y355" s="942">
        <f t="shared" si="74"/>
        <v>0.17201966666666668</v>
      </c>
      <c r="Z355" s="942">
        <f t="shared" si="82"/>
        <v>0.12107116666666666</v>
      </c>
      <c r="AA355" s="846" t="s">
        <v>892</v>
      </c>
      <c r="AB355" s="943">
        <f t="shared" si="78"/>
        <v>0.29309083333333336</v>
      </c>
      <c r="AC355" s="639"/>
    </row>
    <row r="356" spans="1:29" s="630" customFormat="1" ht="13.5" thickBot="1" x14ac:dyDescent="0.25">
      <c r="A356" s="685">
        <v>44422</v>
      </c>
      <c r="B356" s="686">
        <v>0.44722222222222219</v>
      </c>
      <c r="C356" s="983">
        <v>25</v>
      </c>
      <c r="D356" s="977">
        <f t="shared" si="79"/>
        <v>0.10912698412698413</v>
      </c>
      <c r="E356" s="825">
        <f t="shared" si="80"/>
        <v>0.17195767195767198</v>
      </c>
      <c r="F356" s="626" t="s">
        <v>90</v>
      </c>
      <c r="G356" s="868" t="s">
        <v>852</v>
      </c>
      <c r="H356" s="618">
        <v>481</v>
      </c>
      <c r="I356" s="626" t="s">
        <v>13</v>
      </c>
      <c r="J356" s="625">
        <v>630</v>
      </c>
      <c r="K356" s="666">
        <v>99</v>
      </c>
      <c r="L356" s="666">
        <v>45</v>
      </c>
      <c r="M356" s="795">
        <v>43</v>
      </c>
      <c r="N356" s="679" t="s">
        <v>856</v>
      </c>
      <c r="O356" s="776">
        <f t="shared" si="76"/>
        <v>62.333333333333336</v>
      </c>
      <c r="P356" s="689">
        <f t="shared" si="77"/>
        <v>6.504433862433863E-2</v>
      </c>
      <c r="Q356" s="672" t="s">
        <v>891</v>
      </c>
      <c r="R356" s="896" t="s">
        <v>15</v>
      </c>
      <c r="S356" s="626">
        <v>630</v>
      </c>
      <c r="T356" s="776">
        <v>114</v>
      </c>
      <c r="U356" s="666">
        <v>122</v>
      </c>
      <c r="V356" s="666">
        <v>156</v>
      </c>
      <c r="W356" s="670" t="s">
        <v>572</v>
      </c>
      <c r="X356" s="795">
        <f t="shared" si="81"/>
        <v>130.66666666666666</v>
      </c>
      <c r="Y356" s="942">
        <f t="shared" si="74"/>
        <v>6.504433862433863E-2</v>
      </c>
      <c r="Z356" s="942">
        <f t="shared" si="82"/>
        <v>0.1363496296296296</v>
      </c>
      <c r="AA356" s="846" t="s">
        <v>891</v>
      </c>
      <c r="AB356" s="943">
        <f t="shared" si="78"/>
        <v>0.20139396825396821</v>
      </c>
    </row>
    <row r="357" spans="1:29" s="630" customFormat="1" ht="13.5" thickBot="1" x14ac:dyDescent="0.25">
      <c r="A357" s="685">
        <v>44422</v>
      </c>
      <c r="B357" s="686">
        <v>0.43402777777777773</v>
      </c>
      <c r="C357" s="983">
        <v>25</v>
      </c>
      <c r="D357" s="977">
        <f t="shared" si="79"/>
        <v>0.19290123456790126</v>
      </c>
      <c r="E357" s="825">
        <f t="shared" si="80"/>
        <v>0.32186948853615521</v>
      </c>
      <c r="F357" s="626" t="s">
        <v>90</v>
      </c>
      <c r="G357" s="868" t="s">
        <v>852</v>
      </c>
      <c r="H357" s="618">
        <v>482</v>
      </c>
      <c r="I357" s="626" t="s">
        <v>13</v>
      </c>
      <c r="J357" s="625">
        <v>630</v>
      </c>
      <c r="K357" s="666">
        <v>138</v>
      </c>
      <c r="L357" s="666">
        <v>164</v>
      </c>
      <c r="M357" s="795">
        <v>175</v>
      </c>
      <c r="N357" s="679" t="s">
        <v>906</v>
      </c>
      <c r="O357" s="776">
        <f t="shared" si="76"/>
        <v>159</v>
      </c>
      <c r="P357" s="689">
        <f t="shared" si="77"/>
        <v>0.16591523809523809</v>
      </c>
      <c r="Q357" s="672" t="s">
        <v>892</v>
      </c>
      <c r="R357" s="896" t="s">
        <v>15</v>
      </c>
      <c r="S357" s="626">
        <v>630</v>
      </c>
      <c r="T357" s="776">
        <v>279</v>
      </c>
      <c r="U357" s="666">
        <v>292</v>
      </c>
      <c r="V357" s="666">
        <v>183</v>
      </c>
      <c r="W357" s="670" t="s">
        <v>167</v>
      </c>
      <c r="X357" s="795">
        <f t="shared" si="81"/>
        <v>251.33333333333334</v>
      </c>
      <c r="Y357" s="942">
        <f t="shared" si="74"/>
        <v>0.16591523809523809</v>
      </c>
      <c r="Z357" s="942">
        <f t="shared" si="82"/>
        <v>0.26226433862433862</v>
      </c>
      <c r="AA357" s="846" t="s">
        <v>891</v>
      </c>
      <c r="AB357" s="943">
        <f t="shared" si="78"/>
        <v>0.42817957671957674</v>
      </c>
    </row>
    <row r="358" spans="1:29" s="630" customFormat="1" ht="13.5" thickBot="1" x14ac:dyDescent="0.25">
      <c r="A358" s="685">
        <v>44418</v>
      </c>
      <c r="B358" s="686">
        <v>0.38541666666666669</v>
      </c>
      <c r="C358" s="983">
        <v>24</v>
      </c>
      <c r="D358" s="977">
        <f t="shared" si="79"/>
        <v>0.18055555555555558</v>
      </c>
      <c r="E358" s="825">
        <f t="shared" si="80"/>
        <v>0.16388888888888889</v>
      </c>
      <c r="F358" s="626" t="s">
        <v>90</v>
      </c>
      <c r="G358" s="868" t="s">
        <v>852</v>
      </c>
      <c r="H358" s="618">
        <v>483</v>
      </c>
      <c r="I358" s="626" t="s">
        <v>13</v>
      </c>
      <c r="J358" s="625">
        <v>250</v>
      </c>
      <c r="K358" s="666">
        <v>65</v>
      </c>
      <c r="L358" s="666">
        <v>56</v>
      </c>
      <c r="M358" s="795">
        <v>62</v>
      </c>
      <c r="N358" s="679" t="s">
        <v>413</v>
      </c>
      <c r="O358" s="776">
        <f t="shared" si="76"/>
        <v>61</v>
      </c>
      <c r="P358" s="689">
        <f t="shared" si="77"/>
        <v>0.16040559999999998</v>
      </c>
      <c r="Q358" s="671" t="s">
        <v>888</v>
      </c>
      <c r="R358" s="896" t="s">
        <v>15</v>
      </c>
      <c r="S358" s="626">
        <v>250</v>
      </c>
      <c r="T358" s="776">
        <v>51</v>
      </c>
      <c r="U358" s="666">
        <v>45</v>
      </c>
      <c r="V358" s="666">
        <v>59</v>
      </c>
      <c r="W358" s="670" t="s">
        <v>362</v>
      </c>
      <c r="X358" s="795">
        <f t="shared" si="81"/>
        <v>51.666666666666664</v>
      </c>
      <c r="Y358" s="942">
        <f t="shared" si="74"/>
        <v>0.16040559999999998</v>
      </c>
      <c r="Z358" s="942">
        <f t="shared" si="82"/>
        <v>0.13586266666666666</v>
      </c>
      <c r="AA358" s="846" t="s">
        <v>888</v>
      </c>
      <c r="AB358" s="943">
        <f t="shared" si="78"/>
        <v>0.29626826666666661</v>
      </c>
    </row>
    <row r="359" spans="1:29" s="630" customFormat="1" ht="13.5" thickBot="1" x14ac:dyDescent="0.25">
      <c r="A359" s="685">
        <v>44418</v>
      </c>
      <c r="B359" s="686">
        <v>0.375</v>
      </c>
      <c r="C359" s="983">
        <v>24</v>
      </c>
      <c r="D359" s="977">
        <f t="shared" si="79"/>
        <v>0.25462962962962959</v>
      </c>
      <c r="E359" s="825">
        <f t="shared" si="80"/>
        <v>0.3053350970017637</v>
      </c>
      <c r="F359" s="626" t="s">
        <v>90</v>
      </c>
      <c r="G359" s="868" t="s">
        <v>852</v>
      </c>
      <c r="H359" s="618">
        <v>484</v>
      </c>
      <c r="I359" s="626" t="s">
        <v>13</v>
      </c>
      <c r="J359" s="625">
        <v>630</v>
      </c>
      <c r="K359" s="666">
        <v>231</v>
      </c>
      <c r="L359" s="666">
        <v>198</v>
      </c>
      <c r="M359" s="795">
        <v>211</v>
      </c>
      <c r="N359" s="679" t="s">
        <v>66</v>
      </c>
      <c r="O359" s="776">
        <f t="shared" si="76"/>
        <v>213.33333333333334</v>
      </c>
      <c r="P359" s="689">
        <f t="shared" si="77"/>
        <v>0.22261164021164023</v>
      </c>
      <c r="Q359" s="672" t="s">
        <v>888</v>
      </c>
      <c r="R359" s="896" t="s">
        <v>15</v>
      </c>
      <c r="S359" s="626">
        <v>630</v>
      </c>
      <c r="T359" s="776">
        <v>277</v>
      </c>
      <c r="U359" s="666">
        <v>255</v>
      </c>
      <c r="V359" s="666">
        <v>221</v>
      </c>
      <c r="W359" s="670" t="s">
        <v>45</v>
      </c>
      <c r="X359" s="795">
        <f t="shared" si="81"/>
        <v>251</v>
      </c>
      <c r="Y359" s="942">
        <f t="shared" si="74"/>
        <v>0.22261164021164023</v>
      </c>
      <c r="Z359" s="942">
        <f t="shared" si="82"/>
        <v>0.26191650793650795</v>
      </c>
      <c r="AA359" s="845" t="s">
        <v>891</v>
      </c>
      <c r="AB359" s="943">
        <f t="shared" si="78"/>
        <v>0.48452814814814815</v>
      </c>
      <c r="AC359" s="639"/>
    </row>
    <row r="360" spans="1:29" s="630" customFormat="1" ht="13.5" thickBot="1" x14ac:dyDescent="0.25">
      <c r="A360" s="685">
        <v>44422</v>
      </c>
      <c r="B360" s="686">
        <v>0.41666666666666669</v>
      </c>
      <c r="C360" s="983">
        <v>25</v>
      </c>
      <c r="D360" s="977">
        <f t="shared" si="79"/>
        <v>0.25573192239858911</v>
      </c>
      <c r="E360" s="825">
        <f t="shared" si="80"/>
        <v>0.30423280423280424</v>
      </c>
      <c r="F360" s="626" t="s">
        <v>90</v>
      </c>
      <c r="G360" s="868" t="s">
        <v>852</v>
      </c>
      <c r="H360" s="618">
        <v>485</v>
      </c>
      <c r="I360" s="626" t="s">
        <v>13</v>
      </c>
      <c r="J360" s="625">
        <v>630</v>
      </c>
      <c r="K360" s="666">
        <v>204</v>
      </c>
      <c r="L360" s="666">
        <v>186</v>
      </c>
      <c r="M360" s="795">
        <v>232</v>
      </c>
      <c r="N360" s="679" t="s">
        <v>301</v>
      </c>
      <c r="O360" s="776">
        <f t="shared" si="76"/>
        <v>207.33333333333334</v>
      </c>
      <c r="P360" s="689">
        <f t="shared" si="77"/>
        <v>0.21635068783068787</v>
      </c>
      <c r="Q360" s="671" t="s">
        <v>891</v>
      </c>
      <c r="R360" s="896" t="s">
        <v>15</v>
      </c>
      <c r="S360" s="626">
        <v>630</v>
      </c>
      <c r="T360" s="776">
        <v>231</v>
      </c>
      <c r="U360" s="666">
        <v>276</v>
      </c>
      <c r="V360" s="666">
        <v>209</v>
      </c>
      <c r="W360" s="670" t="s">
        <v>26</v>
      </c>
      <c r="X360" s="795">
        <f t="shared" si="81"/>
        <v>238.66666666666666</v>
      </c>
      <c r="Y360" s="942">
        <f t="shared" si="74"/>
        <v>0.21635068783068787</v>
      </c>
      <c r="Z360" s="942">
        <f t="shared" si="82"/>
        <v>0.24904677248677246</v>
      </c>
      <c r="AA360" s="845" t="s">
        <v>891</v>
      </c>
      <c r="AB360" s="943">
        <f t="shared" si="78"/>
        <v>0.46539746031746032</v>
      </c>
      <c r="AC360" s="639"/>
    </row>
    <row r="361" spans="1:29" ht="13.5" thickBot="1" x14ac:dyDescent="0.25">
      <c r="A361" s="1016">
        <v>44414</v>
      </c>
      <c r="B361" s="686">
        <v>0.42430555555555555</v>
      </c>
      <c r="C361" s="1127">
        <v>24</v>
      </c>
      <c r="D361" s="977">
        <f t="shared" si="79"/>
        <v>0.17857142857142855</v>
      </c>
      <c r="E361" s="825">
        <f t="shared" si="80"/>
        <v>0.1388888888888889</v>
      </c>
      <c r="F361" s="626" t="s">
        <v>90</v>
      </c>
      <c r="G361" s="868" t="s">
        <v>852</v>
      </c>
      <c r="H361" s="618">
        <v>486</v>
      </c>
      <c r="I361" s="626" t="s">
        <v>13</v>
      </c>
      <c r="J361" s="625">
        <v>630</v>
      </c>
      <c r="K361" s="688">
        <v>162</v>
      </c>
      <c r="L361" s="688">
        <v>156</v>
      </c>
      <c r="M361" s="799">
        <v>151</v>
      </c>
      <c r="N361" s="679" t="s">
        <v>905</v>
      </c>
      <c r="O361" s="776">
        <f t="shared" si="76"/>
        <v>156.33333333333334</v>
      </c>
      <c r="P361" s="689">
        <f t="shared" si="77"/>
        <v>0.16313259259259258</v>
      </c>
      <c r="Q361" s="689"/>
      <c r="R361" s="896" t="s">
        <v>15</v>
      </c>
      <c r="S361" s="626">
        <v>630</v>
      </c>
      <c r="T361" s="718">
        <v>126</v>
      </c>
      <c r="U361" s="688">
        <v>94</v>
      </c>
      <c r="V361" s="688">
        <v>97</v>
      </c>
      <c r="W361" s="670" t="s">
        <v>904</v>
      </c>
      <c r="X361" s="795">
        <f t="shared" si="81"/>
        <v>105.66666666666667</v>
      </c>
      <c r="Y361" s="942">
        <f t="shared" si="74"/>
        <v>0.16313259259259258</v>
      </c>
      <c r="Z361" s="942">
        <f t="shared" si="82"/>
        <v>0.11026232804232804</v>
      </c>
      <c r="AA361" s="845"/>
      <c r="AB361" s="943">
        <f t="shared" si="78"/>
        <v>0.2733949206349206</v>
      </c>
      <c r="AC361" s="629"/>
    </row>
    <row r="362" spans="1:29" s="630" customFormat="1" ht="13.5" thickBot="1" x14ac:dyDescent="0.25">
      <c r="A362" s="685">
        <v>44437</v>
      </c>
      <c r="B362" s="686">
        <v>0.48958333333333331</v>
      </c>
      <c r="C362" s="983">
        <v>22</v>
      </c>
      <c r="D362" s="977">
        <f t="shared" si="79"/>
        <v>0.29982363315696653</v>
      </c>
      <c r="E362" s="825">
        <f t="shared" si="80"/>
        <v>0.21494708994708997</v>
      </c>
      <c r="F362" s="626" t="s">
        <v>90</v>
      </c>
      <c r="G362" s="868" t="s">
        <v>852</v>
      </c>
      <c r="H362" s="618">
        <v>487</v>
      </c>
      <c r="I362" s="626" t="s">
        <v>13</v>
      </c>
      <c r="J362" s="625">
        <v>630</v>
      </c>
      <c r="K362" s="666">
        <v>208</v>
      </c>
      <c r="L362" s="666">
        <v>272</v>
      </c>
      <c r="M362" s="795">
        <v>247</v>
      </c>
      <c r="N362" s="679" t="s">
        <v>84</v>
      </c>
      <c r="O362" s="776">
        <f t="shared" si="76"/>
        <v>242.33333333333334</v>
      </c>
      <c r="P362" s="689">
        <f t="shared" si="77"/>
        <v>0.25287291005291007</v>
      </c>
      <c r="Q362" s="671" t="s">
        <v>888</v>
      </c>
      <c r="R362" s="896" t="s">
        <v>15</v>
      </c>
      <c r="S362" s="626">
        <v>630</v>
      </c>
      <c r="T362" s="776">
        <v>165</v>
      </c>
      <c r="U362" s="666">
        <v>195</v>
      </c>
      <c r="V362" s="666">
        <v>159</v>
      </c>
      <c r="W362" s="670" t="s">
        <v>57</v>
      </c>
      <c r="X362" s="795">
        <f t="shared" si="81"/>
        <v>173</v>
      </c>
      <c r="Y362" s="942">
        <f t="shared" si="74"/>
        <v>0.25287291005291007</v>
      </c>
      <c r="Z362" s="942">
        <f t="shared" si="82"/>
        <v>0.18052412698412698</v>
      </c>
      <c r="AA362" s="845" t="s">
        <v>892</v>
      </c>
      <c r="AB362" s="943">
        <f t="shared" si="78"/>
        <v>0.43339703703703703</v>
      </c>
      <c r="AC362" s="639"/>
    </row>
    <row r="363" spans="1:29" s="630" customFormat="1" ht="13.5" thickBot="1" x14ac:dyDescent="0.25">
      <c r="A363" s="685">
        <v>44416</v>
      </c>
      <c r="B363" s="686">
        <v>0.35416666666666669</v>
      </c>
      <c r="C363" s="983">
        <v>21</v>
      </c>
      <c r="D363" s="977">
        <f t="shared" si="79"/>
        <v>0.25352733686067019</v>
      </c>
      <c r="E363" s="825">
        <f t="shared" si="80"/>
        <v>0.15432098765432098</v>
      </c>
      <c r="F363" s="626" t="s">
        <v>90</v>
      </c>
      <c r="G363" s="868" t="s">
        <v>852</v>
      </c>
      <c r="H363" s="618">
        <v>488</v>
      </c>
      <c r="I363" s="626" t="s">
        <v>13</v>
      </c>
      <c r="J363" s="625">
        <v>630</v>
      </c>
      <c r="K363" s="666">
        <v>160</v>
      </c>
      <c r="L363" s="666">
        <v>210</v>
      </c>
      <c r="M363" s="795">
        <v>230</v>
      </c>
      <c r="N363" s="679" t="s">
        <v>174</v>
      </c>
      <c r="O363" s="776">
        <f t="shared" si="76"/>
        <v>200</v>
      </c>
      <c r="P363" s="689">
        <f t="shared" si="77"/>
        <v>0.20869841269841269</v>
      </c>
      <c r="Q363" s="672" t="s">
        <v>891</v>
      </c>
      <c r="R363" s="896" t="s">
        <v>15</v>
      </c>
      <c r="S363" s="626">
        <v>630</v>
      </c>
      <c r="T363" s="776">
        <v>140</v>
      </c>
      <c r="U363" s="666">
        <v>130</v>
      </c>
      <c r="V363" s="666">
        <v>90</v>
      </c>
      <c r="W363" s="670" t="s">
        <v>438</v>
      </c>
      <c r="X363" s="795">
        <f t="shared" si="81"/>
        <v>120</v>
      </c>
      <c r="Y363" s="942">
        <f t="shared" si="74"/>
        <v>0.20869841269841269</v>
      </c>
      <c r="Z363" s="942">
        <f t="shared" si="82"/>
        <v>0.12521904761904762</v>
      </c>
      <c r="AA363" s="846" t="s">
        <v>892</v>
      </c>
      <c r="AB363" s="943">
        <f t="shared" si="78"/>
        <v>0.33391746031746028</v>
      </c>
      <c r="AC363" s="639"/>
    </row>
    <row r="364" spans="1:29" s="630" customFormat="1" ht="13.5" thickBot="1" x14ac:dyDescent="0.25">
      <c r="A364" s="685">
        <v>44426</v>
      </c>
      <c r="B364" s="686">
        <v>0.43402777777777773</v>
      </c>
      <c r="C364" s="983">
        <v>23</v>
      </c>
      <c r="D364" s="977">
        <f t="shared" si="79"/>
        <v>0.11133156966490301</v>
      </c>
      <c r="E364" s="825">
        <f t="shared" si="80"/>
        <v>0.21384479717813054</v>
      </c>
      <c r="F364" s="626" t="s">
        <v>90</v>
      </c>
      <c r="G364" s="868" t="s">
        <v>852</v>
      </c>
      <c r="H364" s="618">
        <v>489</v>
      </c>
      <c r="I364" s="626" t="s">
        <v>13</v>
      </c>
      <c r="J364" s="625">
        <v>630</v>
      </c>
      <c r="K364" s="666">
        <v>71</v>
      </c>
      <c r="L364" s="666">
        <v>85</v>
      </c>
      <c r="M364" s="795">
        <v>101</v>
      </c>
      <c r="N364" s="679" t="s">
        <v>174</v>
      </c>
      <c r="O364" s="776">
        <f t="shared" si="76"/>
        <v>85.666666666666671</v>
      </c>
      <c r="P364" s="689">
        <f t="shared" si="77"/>
        <v>8.9392486772486776E-2</v>
      </c>
      <c r="Q364" s="672" t="s">
        <v>892</v>
      </c>
      <c r="R364" s="896" t="s">
        <v>15</v>
      </c>
      <c r="S364" s="626">
        <v>630</v>
      </c>
      <c r="T364" s="776">
        <v>129</v>
      </c>
      <c r="U364" s="666">
        <v>194</v>
      </c>
      <c r="V364" s="666">
        <v>179</v>
      </c>
      <c r="W364" s="670" t="s">
        <v>236</v>
      </c>
      <c r="X364" s="795">
        <f t="shared" si="81"/>
        <v>167.33333333333334</v>
      </c>
      <c r="Y364" s="942">
        <f t="shared" si="74"/>
        <v>8.9392486772486776E-2</v>
      </c>
      <c r="Z364" s="942">
        <f t="shared" si="82"/>
        <v>0.17461100529100529</v>
      </c>
      <c r="AA364" s="846" t="s">
        <v>888</v>
      </c>
      <c r="AB364" s="943">
        <f t="shared" si="78"/>
        <v>0.26400349206349205</v>
      </c>
    </row>
    <row r="365" spans="1:29" s="630" customFormat="1" ht="13.5" thickBot="1" x14ac:dyDescent="0.25">
      <c r="A365" s="685">
        <v>44426</v>
      </c>
      <c r="B365" s="1128">
        <v>0.44513888888888892</v>
      </c>
      <c r="C365" s="1120">
        <v>23</v>
      </c>
      <c r="D365" s="977">
        <f t="shared" si="79"/>
        <v>0.13454861111111113</v>
      </c>
      <c r="E365" s="825"/>
      <c r="F365" s="626" t="s">
        <v>90</v>
      </c>
      <c r="G365" s="868" t="s">
        <v>852</v>
      </c>
      <c r="H365" s="618">
        <v>490</v>
      </c>
      <c r="I365" s="626" t="s">
        <v>13</v>
      </c>
      <c r="J365" s="625">
        <v>160</v>
      </c>
      <c r="K365" s="666">
        <v>31</v>
      </c>
      <c r="L365" s="666">
        <v>14</v>
      </c>
      <c r="M365" s="795">
        <v>24</v>
      </c>
      <c r="N365" s="679" t="s">
        <v>889</v>
      </c>
      <c r="O365" s="776">
        <f t="shared" si="76"/>
        <v>23</v>
      </c>
      <c r="P365" s="689">
        <f t="shared" si="77"/>
        <v>9.4501250000000009E-2</v>
      </c>
      <c r="Q365" s="671" t="s">
        <v>892</v>
      </c>
      <c r="R365" s="896"/>
      <c r="S365" s="679"/>
      <c r="T365" s="776"/>
      <c r="U365" s="666"/>
      <c r="V365" s="666"/>
      <c r="W365" s="670"/>
      <c r="X365" s="795"/>
      <c r="Y365" s="942">
        <f t="shared" si="74"/>
        <v>9.4501250000000009E-2</v>
      </c>
      <c r="Z365" s="942"/>
      <c r="AA365" s="845"/>
      <c r="AB365" s="943">
        <f t="shared" si="78"/>
        <v>9.4501250000000009E-2</v>
      </c>
    </row>
    <row r="366" spans="1:29" ht="13.5" thickBot="1" x14ac:dyDescent="0.25">
      <c r="A366" s="685">
        <v>44426</v>
      </c>
      <c r="B366" s="686">
        <v>0.45555555555555555</v>
      </c>
      <c r="C366" s="983">
        <v>23</v>
      </c>
      <c r="D366" s="977">
        <f t="shared" si="79"/>
        <v>0.1664462081128748</v>
      </c>
      <c r="E366" s="825">
        <f t="shared" ref="E366:E375" si="83">(MAX(T366:V366))/S366/1.44</f>
        <v>0.10141093474426809</v>
      </c>
      <c r="F366" s="626" t="s">
        <v>90</v>
      </c>
      <c r="G366" s="868" t="s">
        <v>852</v>
      </c>
      <c r="H366" s="618">
        <v>491</v>
      </c>
      <c r="I366" s="626" t="s">
        <v>13</v>
      </c>
      <c r="J366" s="625">
        <v>630</v>
      </c>
      <c r="K366" s="666">
        <v>92</v>
      </c>
      <c r="L366" s="666">
        <v>66</v>
      </c>
      <c r="M366" s="795">
        <v>151</v>
      </c>
      <c r="N366" s="679" t="s">
        <v>254</v>
      </c>
      <c r="O366" s="776">
        <f t="shared" si="76"/>
        <v>103</v>
      </c>
      <c r="P366" s="689">
        <f t="shared" si="77"/>
        <v>0.10747968253968253</v>
      </c>
      <c r="Q366" s="671" t="s">
        <v>891</v>
      </c>
      <c r="R366" s="896" t="s">
        <v>15</v>
      </c>
      <c r="S366" s="679">
        <v>630</v>
      </c>
      <c r="T366" s="776">
        <v>92</v>
      </c>
      <c r="U366" s="666">
        <v>86</v>
      </c>
      <c r="V366" s="666">
        <v>70</v>
      </c>
      <c r="W366" s="670" t="s">
        <v>856</v>
      </c>
      <c r="X366" s="795">
        <f>(T366+U366+V366)/3</f>
        <v>82.666666666666671</v>
      </c>
      <c r="Y366" s="942">
        <f t="shared" si="74"/>
        <v>0.10747968253968253</v>
      </c>
      <c r="Z366" s="942">
        <f>1.73*0.38*X366/S366</f>
        <v>8.6262010582010579E-2</v>
      </c>
      <c r="AA366" s="845" t="s">
        <v>891</v>
      </c>
      <c r="AB366" s="943">
        <f t="shared" si="78"/>
        <v>0.19374169312169309</v>
      </c>
      <c r="AC366" s="629"/>
    </row>
    <row r="367" spans="1:29" ht="13.5" thickBot="1" x14ac:dyDescent="0.25">
      <c r="A367" s="685">
        <v>44426</v>
      </c>
      <c r="B367" s="686">
        <v>0.46875</v>
      </c>
      <c r="C367" s="983">
        <v>23</v>
      </c>
      <c r="D367" s="832">
        <f t="shared" si="79"/>
        <v>0.23148148148148148</v>
      </c>
      <c r="E367" s="825">
        <f t="shared" si="83"/>
        <v>0.15211640211640212</v>
      </c>
      <c r="F367" s="626" t="s">
        <v>90</v>
      </c>
      <c r="G367" s="868" t="s">
        <v>852</v>
      </c>
      <c r="H367" s="618">
        <v>492</v>
      </c>
      <c r="I367" s="626" t="s">
        <v>13</v>
      </c>
      <c r="J367" s="625">
        <v>630</v>
      </c>
      <c r="K367" s="666">
        <v>210</v>
      </c>
      <c r="L367" s="666">
        <v>200</v>
      </c>
      <c r="M367" s="795">
        <v>194</v>
      </c>
      <c r="N367" s="679" t="s">
        <v>903</v>
      </c>
      <c r="O367" s="776">
        <f t="shared" si="76"/>
        <v>201.33333333333334</v>
      </c>
      <c r="P367" s="689">
        <f t="shared" si="77"/>
        <v>0.21008973544973547</v>
      </c>
      <c r="Q367" s="671" t="s">
        <v>891</v>
      </c>
      <c r="R367" s="896" t="s">
        <v>15</v>
      </c>
      <c r="S367" s="679">
        <v>630</v>
      </c>
      <c r="T367" s="776">
        <v>108</v>
      </c>
      <c r="U367" s="666">
        <v>125</v>
      </c>
      <c r="V367" s="666">
        <v>138</v>
      </c>
      <c r="W367" s="670" t="s">
        <v>57</v>
      </c>
      <c r="X367" s="795">
        <f>(T367+U367+V367)/3</f>
        <v>123.66666666666667</v>
      </c>
      <c r="Y367" s="942">
        <f t="shared" si="74"/>
        <v>0.21008973544973547</v>
      </c>
      <c r="Z367" s="942">
        <f>1.73*0.38*X367/S367</f>
        <v>0.12904518518518518</v>
      </c>
      <c r="AA367" s="845" t="s">
        <v>891</v>
      </c>
      <c r="AB367" s="943">
        <f t="shared" si="78"/>
        <v>0.33913492063492068</v>
      </c>
      <c r="AC367" s="629"/>
    </row>
    <row r="368" spans="1:29" ht="13.5" thickBot="1" x14ac:dyDescent="0.25">
      <c r="A368" s="1072"/>
      <c r="B368" s="945"/>
      <c r="C368" s="946"/>
      <c r="D368" s="832">
        <f t="shared" si="79"/>
        <v>0.23333333333333336</v>
      </c>
      <c r="E368" s="825">
        <f t="shared" si="83"/>
        <v>0.16666666666666666</v>
      </c>
      <c r="F368" s="626" t="s">
        <v>90</v>
      </c>
      <c r="G368" s="870"/>
      <c r="H368" s="879">
        <v>495</v>
      </c>
      <c r="I368" s="626" t="s">
        <v>13</v>
      </c>
      <c r="J368" s="659">
        <v>250</v>
      </c>
      <c r="K368" s="634">
        <v>67</v>
      </c>
      <c r="L368" s="634">
        <v>84</v>
      </c>
      <c r="M368" s="793">
        <v>81</v>
      </c>
      <c r="N368" s="692" t="s">
        <v>154</v>
      </c>
      <c r="O368" s="778"/>
      <c r="P368" s="689"/>
      <c r="Q368" s="678"/>
      <c r="R368" s="896" t="s">
        <v>15</v>
      </c>
      <c r="S368" s="624">
        <v>250</v>
      </c>
      <c r="T368" s="703">
        <v>26</v>
      </c>
      <c r="U368" s="634">
        <v>44</v>
      </c>
      <c r="V368" s="634">
        <v>60</v>
      </c>
      <c r="W368" s="636" t="s">
        <v>272</v>
      </c>
      <c r="X368" s="797"/>
      <c r="Y368" s="942">
        <f t="shared" si="74"/>
        <v>0</v>
      </c>
      <c r="Z368" s="942"/>
      <c r="AA368" s="848"/>
      <c r="AB368" s="943">
        <f t="shared" si="78"/>
        <v>0</v>
      </c>
      <c r="AC368" s="629"/>
    </row>
    <row r="369" spans="1:29" s="630" customFormat="1" ht="13.5" thickBot="1" x14ac:dyDescent="0.25">
      <c r="A369" s="944">
        <v>44389</v>
      </c>
      <c r="B369" s="945">
        <v>0.59375</v>
      </c>
      <c r="C369" s="994">
        <v>30</v>
      </c>
      <c r="D369" s="972">
        <f t="shared" si="79"/>
        <v>0.56388888888888899</v>
      </c>
      <c r="E369" s="825">
        <f t="shared" si="83"/>
        <v>0.39999999999999997</v>
      </c>
      <c r="F369" s="765" t="s">
        <v>95</v>
      </c>
      <c r="G369" s="871" t="s">
        <v>852</v>
      </c>
      <c r="H369" s="878">
        <v>512</v>
      </c>
      <c r="I369" s="765" t="s">
        <v>13</v>
      </c>
      <c r="J369" s="741">
        <v>250</v>
      </c>
      <c r="K369" s="681">
        <v>194</v>
      </c>
      <c r="L369" s="681">
        <v>203</v>
      </c>
      <c r="M369" s="798">
        <v>187</v>
      </c>
      <c r="N369" s="818" t="s">
        <v>331</v>
      </c>
      <c r="O369" s="779">
        <f t="shared" ref="O369:O415" si="84">(K369+L369+M369)/3</f>
        <v>194.66666666666666</v>
      </c>
      <c r="P369" s="689">
        <f t="shared" ref="P369:P415" si="85">1.73*0.38*O369/J369</f>
        <v>0.51189546666666663</v>
      </c>
      <c r="Q369" s="970"/>
      <c r="R369" s="898" t="s">
        <v>15</v>
      </c>
      <c r="S369" s="765">
        <v>250</v>
      </c>
      <c r="T369" s="779">
        <v>144</v>
      </c>
      <c r="U369" s="681">
        <v>137</v>
      </c>
      <c r="V369" s="681">
        <v>138</v>
      </c>
      <c r="W369" s="682" t="s">
        <v>149</v>
      </c>
      <c r="X369" s="798">
        <f t="shared" ref="X369:X374" si="86">(T369+U369+V369)/3</f>
        <v>139.66666666666666</v>
      </c>
      <c r="Y369" s="942">
        <f t="shared" si="74"/>
        <v>0.51189546666666663</v>
      </c>
      <c r="Z369" s="942">
        <f>1.73*0.38*X369/S369</f>
        <v>0.3672674666666666</v>
      </c>
      <c r="AA369" s="971"/>
      <c r="AB369" s="943">
        <f t="shared" si="78"/>
        <v>0.87916293333333329</v>
      </c>
    </row>
    <row r="370" spans="1:29" s="716" customFormat="1" ht="13.5" thickBot="1" x14ac:dyDescent="0.25">
      <c r="A370" s="991">
        <v>44354</v>
      </c>
      <c r="B370" s="686">
        <v>0.84722222222222221</v>
      </c>
      <c r="C370" s="687">
        <v>19</v>
      </c>
      <c r="D370" s="977">
        <f t="shared" si="79"/>
        <v>5.9027777777777783E-2</v>
      </c>
      <c r="E370" s="825" t="e">
        <f t="shared" si="83"/>
        <v>#DIV/0!</v>
      </c>
      <c r="F370" s="626" t="s">
        <v>95</v>
      </c>
      <c r="G370" s="870" t="s">
        <v>852</v>
      </c>
      <c r="H370" s="879">
        <v>598</v>
      </c>
      <c r="I370" s="626" t="s">
        <v>33</v>
      </c>
      <c r="J370" s="625">
        <v>400</v>
      </c>
      <c r="K370" s="688">
        <v>34</v>
      </c>
      <c r="L370" s="688">
        <v>20</v>
      </c>
      <c r="M370" s="799">
        <v>14</v>
      </c>
      <c r="N370" s="679" t="s">
        <v>334</v>
      </c>
      <c r="O370" s="776">
        <f t="shared" si="84"/>
        <v>22.666666666666668</v>
      </c>
      <c r="P370" s="689">
        <f t="shared" si="85"/>
        <v>3.725266666666667E-2</v>
      </c>
      <c r="Q370" s="689"/>
      <c r="R370" s="896"/>
      <c r="S370" s="626"/>
      <c r="T370" s="718"/>
      <c r="U370" s="688"/>
      <c r="V370" s="688"/>
      <c r="W370" s="670"/>
      <c r="X370" s="1129">
        <f t="shared" si="86"/>
        <v>0</v>
      </c>
      <c r="Y370" s="942">
        <f t="shared" si="74"/>
        <v>3.725266666666667E-2</v>
      </c>
      <c r="Z370" s="942"/>
      <c r="AA370" s="845"/>
      <c r="AB370" s="943">
        <f t="shared" si="78"/>
        <v>3.725266666666667E-2</v>
      </c>
    </row>
    <row r="371" spans="1:29" s="716" customFormat="1" ht="13.5" thickBot="1" x14ac:dyDescent="0.25">
      <c r="A371" s="944">
        <v>44384</v>
      </c>
      <c r="B371" s="945">
        <v>0.45833333333333331</v>
      </c>
      <c r="C371" s="994">
        <v>27</v>
      </c>
      <c r="D371" s="977">
        <f t="shared" si="79"/>
        <v>0.15873015873015872</v>
      </c>
      <c r="E371" s="825" t="e">
        <f t="shared" si="83"/>
        <v>#DIV/0!</v>
      </c>
      <c r="F371" s="626" t="s">
        <v>90</v>
      </c>
      <c r="G371" s="870" t="s">
        <v>852</v>
      </c>
      <c r="H371" s="618">
        <v>600</v>
      </c>
      <c r="I371" s="626" t="s">
        <v>33</v>
      </c>
      <c r="J371" s="625">
        <v>630</v>
      </c>
      <c r="K371" s="649">
        <v>144</v>
      </c>
      <c r="L371" s="649">
        <v>122</v>
      </c>
      <c r="M371" s="791">
        <v>102</v>
      </c>
      <c r="N371" s="815" t="s">
        <v>572</v>
      </c>
      <c r="O371" s="776">
        <f t="shared" si="84"/>
        <v>122.66666666666667</v>
      </c>
      <c r="P371" s="689">
        <f t="shared" si="85"/>
        <v>0.12800169312169313</v>
      </c>
      <c r="Q371" s="974"/>
      <c r="R371" s="894"/>
      <c r="S371" s="764"/>
      <c r="T371" s="773"/>
      <c r="U371" s="649"/>
      <c r="V371" s="649"/>
      <c r="W371" s="650"/>
      <c r="X371" s="1129">
        <f t="shared" si="86"/>
        <v>0</v>
      </c>
      <c r="Y371" s="942">
        <f t="shared" si="74"/>
        <v>0.12800169312169313</v>
      </c>
      <c r="Z371" s="942"/>
      <c r="AA371" s="848"/>
      <c r="AB371" s="943">
        <f t="shared" si="78"/>
        <v>0.12800169312169313</v>
      </c>
    </row>
    <row r="372" spans="1:29" s="716" customFormat="1" ht="13.5" thickBot="1" x14ac:dyDescent="0.25">
      <c r="A372" s="944">
        <v>44415</v>
      </c>
      <c r="B372" s="945">
        <v>0.39583333333333331</v>
      </c>
      <c r="C372" s="994">
        <v>23</v>
      </c>
      <c r="D372" s="977">
        <f t="shared" si="79"/>
        <v>6.7239858906525576E-2</v>
      </c>
      <c r="E372" s="825" t="e">
        <f t="shared" si="83"/>
        <v>#DIV/0!</v>
      </c>
      <c r="F372" s="626" t="s">
        <v>90</v>
      </c>
      <c r="G372" s="870" t="s">
        <v>852</v>
      </c>
      <c r="H372" s="618">
        <v>601</v>
      </c>
      <c r="I372" s="626" t="s">
        <v>33</v>
      </c>
      <c r="J372" s="625">
        <v>630</v>
      </c>
      <c r="K372" s="649">
        <v>50</v>
      </c>
      <c r="L372" s="649">
        <v>61</v>
      </c>
      <c r="M372" s="791">
        <v>60</v>
      </c>
      <c r="N372" s="815" t="s">
        <v>23</v>
      </c>
      <c r="O372" s="776">
        <f t="shared" si="84"/>
        <v>57</v>
      </c>
      <c r="P372" s="689">
        <f t="shared" si="85"/>
        <v>5.9479047619047619E-2</v>
      </c>
      <c r="Q372" s="974"/>
      <c r="R372" s="894"/>
      <c r="S372" s="764"/>
      <c r="T372" s="773"/>
      <c r="U372" s="649"/>
      <c r="V372" s="649"/>
      <c r="W372" s="650"/>
      <c r="X372" s="1129">
        <f t="shared" si="86"/>
        <v>0</v>
      </c>
      <c r="Y372" s="942">
        <f t="shared" si="74"/>
        <v>5.9479047619047619E-2</v>
      </c>
      <c r="Z372" s="942"/>
      <c r="AA372" s="848"/>
      <c r="AB372" s="943">
        <f t="shared" si="78"/>
        <v>5.9479047619047619E-2</v>
      </c>
    </row>
    <row r="373" spans="1:29" s="716" customFormat="1" ht="39" thickBot="1" x14ac:dyDescent="0.25">
      <c r="A373" s="944">
        <v>44384</v>
      </c>
      <c r="B373" s="945">
        <v>0.47222222222222227</v>
      </c>
      <c r="C373" s="994">
        <v>27</v>
      </c>
      <c r="D373" s="977">
        <f t="shared" si="79"/>
        <v>0</v>
      </c>
      <c r="E373" s="825" t="e">
        <f t="shared" si="83"/>
        <v>#DIV/0!</v>
      </c>
      <c r="F373" s="626" t="s">
        <v>90</v>
      </c>
      <c r="G373" s="868" t="s">
        <v>852</v>
      </c>
      <c r="H373" s="618">
        <v>602</v>
      </c>
      <c r="I373" s="626" t="s">
        <v>902</v>
      </c>
      <c r="J373" s="625">
        <v>1000</v>
      </c>
      <c r="K373" s="649"/>
      <c r="L373" s="649"/>
      <c r="M373" s="791"/>
      <c r="N373" s="815"/>
      <c r="O373" s="776">
        <f t="shared" si="84"/>
        <v>0</v>
      </c>
      <c r="P373" s="689">
        <f t="shared" si="85"/>
        <v>0</v>
      </c>
      <c r="Q373" s="974"/>
      <c r="R373" s="894"/>
      <c r="S373" s="764"/>
      <c r="T373" s="773"/>
      <c r="U373" s="649"/>
      <c r="V373" s="649"/>
      <c r="W373" s="650"/>
      <c r="X373" s="1129">
        <f t="shared" si="86"/>
        <v>0</v>
      </c>
      <c r="Y373" s="942">
        <f t="shared" si="74"/>
        <v>0</v>
      </c>
      <c r="Z373" s="942"/>
      <c r="AA373" s="845"/>
      <c r="AB373" s="943">
        <f t="shared" si="78"/>
        <v>0</v>
      </c>
    </row>
    <row r="374" spans="1:29" s="716" customFormat="1" ht="13.5" thickBot="1" x14ac:dyDescent="0.25">
      <c r="A374" s="1016">
        <v>44398</v>
      </c>
      <c r="B374" s="686">
        <v>0.35069444444444442</v>
      </c>
      <c r="C374" s="665">
        <v>23</v>
      </c>
      <c r="D374" s="1040">
        <f t="shared" si="79"/>
        <v>0.28152557319223986</v>
      </c>
      <c r="E374" s="825">
        <f t="shared" si="83"/>
        <v>0.29982363315696653</v>
      </c>
      <c r="F374" s="626" t="s">
        <v>90</v>
      </c>
      <c r="G374" s="868" t="s">
        <v>852</v>
      </c>
      <c r="H374" s="618">
        <v>617</v>
      </c>
      <c r="I374" s="626" t="s">
        <v>33</v>
      </c>
      <c r="J374" s="625">
        <v>3150</v>
      </c>
      <c r="K374" s="688">
        <v>1277</v>
      </c>
      <c r="L374" s="688">
        <v>1250</v>
      </c>
      <c r="M374" s="799">
        <v>1250</v>
      </c>
      <c r="N374" s="679" t="s">
        <v>219</v>
      </c>
      <c r="O374" s="776">
        <f t="shared" si="84"/>
        <v>1259</v>
      </c>
      <c r="P374" s="689">
        <f t="shared" si="85"/>
        <v>0.26275130158730159</v>
      </c>
      <c r="Q374" s="689"/>
      <c r="R374" s="896" t="s">
        <v>15</v>
      </c>
      <c r="S374" s="626">
        <v>3150</v>
      </c>
      <c r="T374" s="718">
        <v>1360</v>
      </c>
      <c r="U374" s="688">
        <v>1280</v>
      </c>
      <c r="V374" s="688">
        <v>1250</v>
      </c>
      <c r="W374" s="670" t="s">
        <v>901</v>
      </c>
      <c r="X374" s="1129">
        <f t="shared" si="86"/>
        <v>1296.6666666666667</v>
      </c>
      <c r="Y374" s="942">
        <f t="shared" si="74"/>
        <v>0.26275130158730159</v>
      </c>
      <c r="Z374" s="942">
        <f>1.73*0.38*X374/S374</f>
        <v>0.27061227513227515</v>
      </c>
      <c r="AA374" s="845"/>
      <c r="AB374" s="943">
        <f t="shared" si="78"/>
        <v>0.53336357671957679</v>
      </c>
    </row>
    <row r="375" spans="1:29" s="630" customFormat="1" ht="13.5" thickBot="1" x14ac:dyDescent="0.25">
      <c r="A375" s="1130">
        <v>44429</v>
      </c>
      <c r="B375" s="985">
        <v>0.4375</v>
      </c>
      <c r="C375" s="1036">
        <v>20</v>
      </c>
      <c r="D375" s="1034">
        <f t="shared" si="79"/>
        <v>0.25833333333333336</v>
      </c>
      <c r="E375" s="1066" t="e">
        <f t="shared" si="83"/>
        <v>#DIV/0!</v>
      </c>
      <c r="F375" s="763" t="s">
        <v>195</v>
      </c>
      <c r="G375" s="874" t="s">
        <v>852</v>
      </c>
      <c r="H375" s="876">
        <v>709</v>
      </c>
      <c r="I375" s="763" t="s">
        <v>13</v>
      </c>
      <c r="J375" s="739">
        <v>250</v>
      </c>
      <c r="K375" s="674">
        <v>93</v>
      </c>
      <c r="L375" s="674">
        <v>80</v>
      </c>
      <c r="M375" s="796">
        <v>53</v>
      </c>
      <c r="N375" s="817" t="s">
        <v>236</v>
      </c>
      <c r="O375" s="777">
        <f t="shared" si="84"/>
        <v>75.333333333333329</v>
      </c>
      <c r="P375" s="1039">
        <f t="shared" si="85"/>
        <v>0.19809653333333332</v>
      </c>
      <c r="Q375" s="717"/>
      <c r="R375" s="897"/>
      <c r="S375" s="763"/>
      <c r="T375" s="777"/>
      <c r="U375" s="674"/>
      <c r="V375" s="674"/>
      <c r="W375" s="675"/>
      <c r="X375" s="796"/>
      <c r="Y375" s="942">
        <f t="shared" si="74"/>
        <v>0.19809653333333332</v>
      </c>
      <c r="Z375" s="1577"/>
      <c r="AA375" s="855"/>
      <c r="AB375" s="943">
        <f t="shared" si="78"/>
        <v>0.19809653333333332</v>
      </c>
    </row>
    <row r="376" spans="1:29" s="630" customFormat="1" ht="13.5" thickBot="1" x14ac:dyDescent="0.25">
      <c r="A376" s="685">
        <v>44417</v>
      </c>
      <c r="B376" s="686">
        <v>0.66666666666666663</v>
      </c>
      <c r="C376" s="687">
        <v>29</v>
      </c>
      <c r="D376" s="1034">
        <f t="shared" si="79"/>
        <v>6.0763888888888888E-2</v>
      </c>
      <c r="E376" s="977"/>
      <c r="F376" s="626" t="s">
        <v>90</v>
      </c>
      <c r="G376" s="868" t="s">
        <v>852</v>
      </c>
      <c r="H376" s="618">
        <v>1159</v>
      </c>
      <c r="I376" s="626" t="s">
        <v>13</v>
      </c>
      <c r="J376" s="625">
        <v>160</v>
      </c>
      <c r="K376" s="666">
        <v>14</v>
      </c>
      <c r="L376" s="666">
        <v>11</v>
      </c>
      <c r="M376" s="795">
        <v>5</v>
      </c>
      <c r="N376" s="679" t="s">
        <v>865</v>
      </c>
      <c r="O376" s="776">
        <f t="shared" si="84"/>
        <v>10</v>
      </c>
      <c r="P376" s="689">
        <f t="shared" si="85"/>
        <v>4.1087499999999999E-2</v>
      </c>
      <c r="Q376" s="671"/>
      <c r="R376" s="896"/>
      <c r="S376" s="626"/>
      <c r="T376" s="776"/>
      <c r="U376" s="666"/>
      <c r="V376" s="666"/>
      <c r="W376" s="670"/>
      <c r="X376" s="795"/>
      <c r="Y376" s="942">
        <f t="shared" si="74"/>
        <v>4.1087499999999999E-2</v>
      </c>
      <c r="Z376" s="942"/>
      <c r="AA376" s="845"/>
      <c r="AB376" s="943">
        <f t="shared" si="78"/>
        <v>4.1087499999999999E-2</v>
      </c>
    </row>
    <row r="377" spans="1:29" s="630" customFormat="1" ht="13.5" thickBot="1" x14ac:dyDescent="0.25">
      <c r="A377" s="685">
        <v>44417</v>
      </c>
      <c r="B377" s="686">
        <v>0.64583333333333337</v>
      </c>
      <c r="C377" s="687">
        <v>30</v>
      </c>
      <c r="D377" s="1034">
        <f t="shared" si="79"/>
        <v>0.34375</v>
      </c>
      <c r="E377" s="977"/>
      <c r="F377" s="626" t="s">
        <v>90</v>
      </c>
      <c r="G377" s="868" t="s">
        <v>852</v>
      </c>
      <c r="H377" s="618">
        <v>1160</v>
      </c>
      <c r="I377" s="626" t="s">
        <v>13</v>
      </c>
      <c r="J377" s="625">
        <v>400</v>
      </c>
      <c r="K377" s="666">
        <v>196</v>
      </c>
      <c r="L377" s="666">
        <v>198</v>
      </c>
      <c r="M377" s="795">
        <v>181</v>
      </c>
      <c r="N377" s="679" t="s">
        <v>44</v>
      </c>
      <c r="O377" s="776">
        <f t="shared" si="84"/>
        <v>191.66666666666666</v>
      </c>
      <c r="P377" s="689">
        <f t="shared" si="85"/>
        <v>0.31500416666666664</v>
      </c>
      <c r="Q377" s="671"/>
      <c r="R377" s="896"/>
      <c r="S377" s="626"/>
      <c r="T377" s="776"/>
      <c r="U377" s="666"/>
      <c r="V377" s="666"/>
      <c r="W377" s="670"/>
      <c r="X377" s="795"/>
      <c r="Y377" s="942">
        <f t="shared" si="74"/>
        <v>0.31500416666666664</v>
      </c>
      <c r="Z377" s="942"/>
      <c r="AA377" s="845"/>
      <c r="AB377" s="943">
        <f t="shared" si="78"/>
        <v>0.31500416666666664</v>
      </c>
    </row>
    <row r="378" spans="1:29" s="630" customFormat="1" ht="13.5" thickBot="1" x14ac:dyDescent="0.25">
      <c r="A378" s="685">
        <v>44417</v>
      </c>
      <c r="B378" s="686">
        <v>0.5625</v>
      </c>
      <c r="C378" s="687">
        <v>25</v>
      </c>
      <c r="D378" s="1034">
        <f t="shared" si="79"/>
        <v>0.33888888888888891</v>
      </c>
      <c r="E378" s="832"/>
      <c r="F378" s="626" t="s">
        <v>90</v>
      </c>
      <c r="G378" s="868" t="s">
        <v>852</v>
      </c>
      <c r="H378" s="618">
        <v>1208</v>
      </c>
      <c r="I378" s="626" t="s">
        <v>13</v>
      </c>
      <c r="J378" s="625">
        <v>250</v>
      </c>
      <c r="K378" s="666">
        <v>122</v>
      </c>
      <c r="L378" s="666">
        <v>85</v>
      </c>
      <c r="M378" s="795">
        <v>73</v>
      </c>
      <c r="N378" s="679" t="s">
        <v>900</v>
      </c>
      <c r="O378" s="776">
        <f t="shared" si="84"/>
        <v>93.333333333333329</v>
      </c>
      <c r="P378" s="689">
        <f t="shared" si="85"/>
        <v>0.2454293333333333</v>
      </c>
      <c r="Q378" s="671"/>
      <c r="R378" s="896"/>
      <c r="S378" s="626"/>
      <c r="T378" s="776"/>
      <c r="U378" s="666"/>
      <c r="V378" s="666"/>
      <c r="W378" s="670"/>
      <c r="X378" s="795"/>
      <c r="Y378" s="942">
        <f t="shared" si="74"/>
        <v>0.2454293333333333</v>
      </c>
      <c r="Z378" s="942"/>
      <c r="AA378" s="845"/>
      <c r="AB378" s="943">
        <f t="shared" si="78"/>
        <v>0.2454293333333333</v>
      </c>
    </row>
    <row r="379" spans="1:29" s="630" customFormat="1" ht="13.5" thickBot="1" x14ac:dyDescent="0.25">
      <c r="A379" s="685">
        <v>44417</v>
      </c>
      <c r="B379" s="686">
        <v>0.625</v>
      </c>
      <c r="C379" s="687">
        <v>30</v>
      </c>
      <c r="D379" s="1034">
        <f t="shared" si="79"/>
        <v>0.35000000000000003</v>
      </c>
      <c r="E379" s="977"/>
      <c r="F379" s="626" t="s">
        <v>90</v>
      </c>
      <c r="G379" s="868" t="s">
        <v>852</v>
      </c>
      <c r="H379" s="618">
        <v>1220</v>
      </c>
      <c r="I379" s="626" t="s">
        <v>13</v>
      </c>
      <c r="J379" s="625">
        <v>250</v>
      </c>
      <c r="K379" s="666">
        <v>99</v>
      </c>
      <c r="L379" s="666">
        <v>91</v>
      </c>
      <c r="M379" s="795">
        <v>126</v>
      </c>
      <c r="N379" s="679" t="s">
        <v>47</v>
      </c>
      <c r="O379" s="776">
        <f t="shared" si="84"/>
        <v>105.33333333333333</v>
      </c>
      <c r="P379" s="689">
        <f t="shared" si="85"/>
        <v>0.27698453333333334</v>
      </c>
      <c r="Q379" s="671"/>
      <c r="R379" s="896"/>
      <c r="S379" s="626"/>
      <c r="T379" s="776"/>
      <c r="U379" s="666"/>
      <c r="V379" s="666"/>
      <c r="W379" s="670"/>
      <c r="X379" s="795"/>
      <c r="Y379" s="942">
        <f t="shared" si="74"/>
        <v>0.27698453333333334</v>
      </c>
      <c r="Z379" s="942"/>
      <c r="AA379" s="845"/>
      <c r="AB379" s="943">
        <f t="shared" si="78"/>
        <v>0.27698453333333334</v>
      </c>
    </row>
    <row r="380" spans="1:29" s="630" customFormat="1" ht="13.5" thickBot="1" x14ac:dyDescent="0.25">
      <c r="A380" s="685">
        <v>44417</v>
      </c>
      <c r="B380" s="686">
        <v>0.71527777777777779</v>
      </c>
      <c r="C380" s="687">
        <v>25</v>
      </c>
      <c r="D380" s="1034">
        <f t="shared" si="79"/>
        <v>0.26041666666666669</v>
      </c>
      <c r="E380" s="825"/>
      <c r="F380" s="626" t="s">
        <v>90</v>
      </c>
      <c r="G380" s="868" t="s">
        <v>852</v>
      </c>
      <c r="H380" s="618">
        <v>1230</v>
      </c>
      <c r="I380" s="626" t="s">
        <v>13</v>
      </c>
      <c r="J380" s="625">
        <v>160</v>
      </c>
      <c r="K380" s="666">
        <v>40</v>
      </c>
      <c r="L380" s="666">
        <v>54</v>
      </c>
      <c r="M380" s="795">
        <v>60</v>
      </c>
      <c r="N380" s="679" t="s">
        <v>18</v>
      </c>
      <c r="O380" s="776">
        <f t="shared" si="84"/>
        <v>51.333333333333336</v>
      </c>
      <c r="P380" s="689">
        <f t="shared" si="85"/>
        <v>0.21091583333333333</v>
      </c>
      <c r="Q380" s="671"/>
      <c r="R380" s="896"/>
      <c r="S380" s="626"/>
      <c r="T380" s="776"/>
      <c r="U380" s="666"/>
      <c r="V380" s="666"/>
      <c r="W380" s="670"/>
      <c r="X380" s="795"/>
      <c r="Y380" s="942">
        <f t="shared" si="74"/>
        <v>0.21091583333333333</v>
      </c>
      <c r="Z380" s="942"/>
      <c r="AA380" s="845"/>
      <c r="AB380" s="943">
        <f t="shared" si="78"/>
        <v>0.21091583333333333</v>
      </c>
    </row>
    <row r="381" spans="1:29" s="630" customFormat="1" ht="13.5" thickBot="1" x14ac:dyDescent="0.25">
      <c r="A381" s="685">
        <v>44417</v>
      </c>
      <c r="B381" s="686">
        <v>0.58333333333333337</v>
      </c>
      <c r="C381" s="687">
        <v>25</v>
      </c>
      <c r="D381" s="1040">
        <f t="shared" si="79"/>
        <v>0.25694444444444448</v>
      </c>
      <c r="E381" s="825"/>
      <c r="F381" s="626" t="s">
        <v>90</v>
      </c>
      <c r="G381" s="868" t="s">
        <v>852</v>
      </c>
      <c r="H381" s="618">
        <v>1283</v>
      </c>
      <c r="I381" s="626" t="s">
        <v>13</v>
      </c>
      <c r="J381" s="625">
        <v>100</v>
      </c>
      <c r="K381" s="666">
        <v>33</v>
      </c>
      <c r="L381" s="666">
        <v>37</v>
      </c>
      <c r="M381" s="795">
        <v>24</v>
      </c>
      <c r="N381" s="679" t="s">
        <v>669</v>
      </c>
      <c r="O381" s="776">
        <f t="shared" si="84"/>
        <v>31.333333333333332</v>
      </c>
      <c r="P381" s="689">
        <f t="shared" si="85"/>
        <v>0.20598533333333333</v>
      </c>
      <c r="Q381" s="671"/>
      <c r="R381" s="896"/>
      <c r="S381" s="626"/>
      <c r="T381" s="776"/>
      <c r="U381" s="666"/>
      <c r="V381" s="666"/>
      <c r="W381" s="670"/>
      <c r="X381" s="795"/>
      <c r="Y381" s="942">
        <f t="shared" si="74"/>
        <v>0.20598533333333333</v>
      </c>
      <c r="Z381" s="942"/>
      <c r="AA381" s="845"/>
      <c r="AB381" s="943">
        <f t="shared" si="78"/>
        <v>0.20598533333333333</v>
      </c>
    </row>
    <row r="382" spans="1:29" ht="13.5" thickBot="1" x14ac:dyDescent="0.25">
      <c r="A382" s="685">
        <v>44391</v>
      </c>
      <c r="B382" s="686">
        <v>0.80694444444444446</v>
      </c>
      <c r="C382" s="687">
        <v>30</v>
      </c>
      <c r="D382" s="1034">
        <f t="shared" si="79"/>
        <v>0</v>
      </c>
      <c r="E382" s="832">
        <f>(MAX(T382:V382))/S382/1.44</f>
        <v>5.5555555555555558E-3</v>
      </c>
      <c r="F382" s="626" t="s">
        <v>175</v>
      </c>
      <c r="G382" s="868" t="s">
        <v>852</v>
      </c>
      <c r="H382" s="618">
        <v>1512</v>
      </c>
      <c r="I382" s="765" t="s">
        <v>33</v>
      </c>
      <c r="J382" s="741">
        <v>1000</v>
      </c>
      <c r="K382" s="1005">
        <v>0</v>
      </c>
      <c r="L382" s="1005">
        <v>0</v>
      </c>
      <c r="M382" s="1006">
        <v>0</v>
      </c>
      <c r="N382" s="818" t="s">
        <v>41</v>
      </c>
      <c r="O382" s="776">
        <f t="shared" si="84"/>
        <v>0</v>
      </c>
      <c r="P382" s="689">
        <f t="shared" si="85"/>
        <v>0</v>
      </c>
      <c r="Q382" s="1007"/>
      <c r="R382" s="898" t="s">
        <v>15</v>
      </c>
      <c r="S382" s="818">
        <v>1000</v>
      </c>
      <c r="T382" s="1009">
        <v>0</v>
      </c>
      <c r="U382" s="1005">
        <v>8</v>
      </c>
      <c r="V382" s="1005">
        <v>1</v>
      </c>
      <c r="W382" s="682" t="s">
        <v>180</v>
      </c>
      <c r="X382" s="795">
        <f>(T382+U382+V382)/3</f>
        <v>3</v>
      </c>
      <c r="Y382" s="942">
        <f t="shared" si="74"/>
        <v>0</v>
      </c>
      <c r="Z382" s="942">
        <f>1.73*0.38*X382/S382</f>
        <v>1.9721999999999999E-3</v>
      </c>
      <c r="AA382" s="971"/>
      <c r="AB382" s="943">
        <f t="shared" si="78"/>
        <v>1.9721999999999999E-3</v>
      </c>
      <c r="AC382" s="629"/>
    </row>
    <row r="383" spans="1:29" ht="13.5" thickBot="1" x14ac:dyDescent="0.25">
      <c r="A383" s="685">
        <v>44433</v>
      </c>
      <c r="B383" s="686">
        <v>0.45833333333333331</v>
      </c>
      <c r="C383" s="687">
        <v>17</v>
      </c>
      <c r="D383" s="1099">
        <f t="shared" si="79"/>
        <v>8.8183421516754845E-2</v>
      </c>
      <c r="E383" s="1100">
        <f>(MAX(T383:V383))/S383/1.44</f>
        <v>8.7081128747795417E-2</v>
      </c>
      <c r="F383" s="626"/>
      <c r="G383" s="868"/>
      <c r="H383" s="618">
        <v>1514</v>
      </c>
      <c r="I383" s="626" t="s">
        <v>13</v>
      </c>
      <c r="J383" s="625">
        <v>630</v>
      </c>
      <c r="K383" s="688">
        <v>80</v>
      </c>
      <c r="L383" s="718">
        <v>62</v>
      </c>
      <c r="M383" s="799">
        <v>79</v>
      </c>
      <c r="N383" s="679" t="s">
        <v>18</v>
      </c>
      <c r="O383" s="776">
        <f t="shared" si="84"/>
        <v>73.666666666666671</v>
      </c>
      <c r="P383" s="689">
        <f t="shared" si="85"/>
        <v>7.6870582010582014E-2</v>
      </c>
      <c r="Q383" s="689"/>
      <c r="R383" s="898" t="s">
        <v>15</v>
      </c>
      <c r="S383" s="679">
        <v>630</v>
      </c>
      <c r="T383" s="718">
        <v>79</v>
      </c>
      <c r="U383" s="688">
        <v>70</v>
      </c>
      <c r="V383" s="688">
        <v>76</v>
      </c>
      <c r="W383" s="670" t="s">
        <v>50</v>
      </c>
      <c r="X383" s="795">
        <f>(T383+U383+V383)/3</f>
        <v>75</v>
      </c>
      <c r="Y383" s="942">
        <f t="shared" si="74"/>
        <v>7.6870582010582014E-2</v>
      </c>
      <c r="Z383" s="942">
        <f>1.73*0.38*X383/S383</f>
        <v>7.8261904761904755E-2</v>
      </c>
      <c r="AA383" s="845"/>
      <c r="AB383" s="943">
        <f t="shared" si="78"/>
        <v>0.15513248677248676</v>
      </c>
      <c r="AC383" s="629"/>
    </row>
    <row r="384" spans="1:29" s="630" customFormat="1" ht="13.5" thickBot="1" x14ac:dyDescent="0.25">
      <c r="A384" s="993">
        <v>44433</v>
      </c>
      <c r="B384" s="985">
        <v>0.67708333333333337</v>
      </c>
      <c r="C384" s="1036">
        <v>20</v>
      </c>
      <c r="D384" s="987">
        <f t="shared" si="79"/>
        <v>0.22222222222222224</v>
      </c>
      <c r="E384" s="988">
        <f>(MAX(T384:V384))/S384/1.44</f>
        <v>0.19618055555555555</v>
      </c>
      <c r="F384" s="768" t="s">
        <v>175</v>
      </c>
      <c r="G384" s="874" t="s">
        <v>852</v>
      </c>
      <c r="H384" s="881">
        <v>1515</v>
      </c>
      <c r="I384" s="768" t="s">
        <v>13</v>
      </c>
      <c r="J384" s="746">
        <v>400</v>
      </c>
      <c r="K384" s="667">
        <v>121</v>
      </c>
      <c r="L384" s="677">
        <v>128</v>
      </c>
      <c r="M384" s="797">
        <v>126</v>
      </c>
      <c r="N384" s="815" t="s">
        <v>18</v>
      </c>
      <c r="O384" s="778">
        <f t="shared" si="84"/>
        <v>125</v>
      </c>
      <c r="P384" s="974">
        <f t="shared" si="85"/>
        <v>0.2054375</v>
      </c>
      <c r="Q384" s="719" t="s">
        <v>550</v>
      </c>
      <c r="R384" s="894" t="s">
        <v>15</v>
      </c>
      <c r="S384" s="764">
        <v>400</v>
      </c>
      <c r="T384" s="778">
        <v>113</v>
      </c>
      <c r="U384" s="677">
        <v>84</v>
      </c>
      <c r="V384" s="677">
        <v>96</v>
      </c>
      <c r="W384" s="650" t="s">
        <v>388</v>
      </c>
      <c r="X384" s="797">
        <f>(T384+U384+V384)/3</f>
        <v>97.666666666666671</v>
      </c>
      <c r="Y384" s="942">
        <f t="shared" si="74"/>
        <v>0.2054375</v>
      </c>
      <c r="Z384" s="1574">
        <f>1.73*0.38*X384/S384</f>
        <v>0.16051516666666668</v>
      </c>
      <c r="AA384" s="856" t="s">
        <v>550</v>
      </c>
      <c r="AB384" s="943">
        <f t="shared" si="78"/>
        <v>0.3659526666666667</v>
      </c>
      <c r="AC384" s="639"/>
    </row>
    <row r="385" spans="1:29" ht="13.5" thickBot="1" x14ac:dyDescent="0.25">
      <c r="A385" s="944">
        <v>44384</v>
      </c>
      <c r="B385" s="945">
        <v>0.39583333333333331</v>
      </c>
      <c r="C385" s="946">
        <v>29</v>
      </c>
      <c r="D385" s="968">
        <f t="shared" si="79"/>
        <v>3.90625E-2</v>
      </c>
      <c r="E385" s="969"/>
      <c r="F385" s="765" t="s">
        <v>175</v>
      </c>
      <c r="G385" s="871" t="s">
        <v>852</v>
      </c>
      <c r="H385" s="878">
        <v>1516</v>
      </c>
      <c r="I385" s="818" t="s">
        <v>13</v>
      </c>
      <c r="J385" s="741">
        <v>160</v>
      </c>
      <c r="K385" s="681">
        <v>3</v>
      </c>
      <c r="L385" s="681">
        <v>9</v>
      </c>
      <c r="M385" s="798">
        <v>3</v>
      </c>
      <c r="N385" s="818" t="s">
        <v>899</v>
      </c>
      <c r="O385" s="779">
        <f t="shared" si="84"/>
        <v>5</v>
      </c>
      <c r="P385" s="689">
        <f t="shared" si="85"/>
        <v>2.054375E-2</v>
      </c>
      <c r="Q385" s="970"/>
      <c r="R385" s="1075"/>
      <c r="S385" s="765"/>
      <c r="T385" s="779"/>
      <c r="U385" s="681"/>
      <c r="V385" s="681"/>
      <c r="W385" s="682"/>
      <c r="X385" s="798"/>
      <c r="Y385" s="942">
        <f t="shared" si="74"/>
        <v>2.054375E-2</v>
      </c>
      <c r="Z385" s="942"/>
      <c r="AA385" s="971"/>
      <c r="AB385" s="943">
        <f t="shared" si="78"/>
        <v>2.054375E-2</v>
      </c>
      <c r="AC385" s="629"/>
    </row>
    <row r="386" spans="1:29" s="630" customFormat="1" ht="13.5" thickBot="1" x14ac:dyDescent="0.25">
      <c r="A386" s="944">
        <v>44433</v>
      </c>
      <c r="B386" s="945">
        <v>0.4236111111111111</v>
      </c>
      <c r="C386" s="994">
        <v>17</v>
      </c>
      <c r="D386" s="977">
        <f t="shared" si="79"/>
        <v>0.16093474426807761</v>
      </c>
      <c r="E386" s="825">
        <f t="shared" ref="E386:E412" si="87">(MAX(T386:V386))/S386/1.44</f>
        <v>0.22045855379188711</v>
      </c>
      <c r="F386" s="626" t="s">
        <v>175</v>
      </c>
      <c r="G386" s="868" t="s">
        <v>852</v>
      </c>
      <c r="H386" s="618">
        <v>1517</v>
      </c>
      <c r="I386" s="626" t="s">
        <v>13</v>
      </c>
      <c r="J386" s="625">
        <v>630</v>
      </c>
      <c r="K386" s="666">
        <v>123</v>
      </c>
      <c r="L386" s="666">
        <v>134</v>
      </c>
      <c r="M386" s="795">
        <v>146</v>
      </c>
      <c r="N386" s="679" t="s">
        <v>335</v>
      </c>
      <c r="O386" s="776">
        <f t="shared" si="84"/>
        <v>134.33333333333334</v>
      </c>
      <c r="P386" s="689">
        <f t="shared" si="85"/>
        <v>0.14017576719576719</v>
      </c>
      <c r="Q386" s="671"/>
      <c r="R386" s="896" t="s">
        <v>15</v>
      </c>
      <c r="S386" s="626">
        <v>630</v>
      </c>
      <c r="T386" s="776">
        <v>185</v>
      </c>
      <c r="U386" s="666">
        <v>196</v>
      </c>
      <c r="V386" s="666">
        <v>200</v>
      </c>
      <c r="W386" s="670" t="s">
        <v>898</v>
      </c>
      <c r="X386" s="795">
        <f t="shared" ref="X386:X413" si="88">(T386+U386+V386)/3</f>
        <v>193.66666666666666</v>
      </c>
      <c r="Y386" s="942">
        <f t="shared" si="74"/>
        <v>0.14017576719576719</v>
      </c>
      <c r="Z386" s="942">
        <f t="shared" ref="Z386:Z412" si="89">1.73*0.38*X386/S386</f>
        <v>0.20208962962962962</v>
      </c>
      <c r="AA386" s="845"/>
      <c r="AB386" s="943">
        <f t="shared" si="78"/>
        <v>0.34226539682539681</v>
      </c>
    </row>
    <row r="387" spans="1:29" ht="13.5" thickBot="1" x14ac:dyDescent="0.25">
      <c r="A387" s="944">
        <v>44426</v>
      </c>
      <c r="B387" s="945">
        <v>0.55555555555555558</v>
      </c>
      <c r="C387" s="946">
        <v>23</v>
      </c>
      <c r="D387" s="947">
        <f t="shared" si="79"/>
        <v>5.3472222222222227E-2</v>
      </c>
      <c r="E387" s="948">
        <f t="shared" si="87"/>
        <v>0.11319444444444446</v>
      </c>
      <c r="F387" s="763" t="s">
        <v>175</v>
      </c>
      <c r="G387" s="869" t="s">
        <v>852</v>
      </c>
      <c r="H387" s="876">
        <v>1520</v>
      </c>
      <c r="I387" s="763" t="s">
        <v>13</v>
      </c>
      <c r="J387" s="739">
        <v>1000</v>
      </c>
      <c r="K387" s="674">
        <v>77</v>
      </c>
      <c r="L387" s="674">
        <v>68</v>
      </c>
      <c r="M387" s="796">
        <v>47</v>
      </c>
      <c r="N387" s="817" t="s">
        <v>301</v>
      </c>
      <c r="O387" s="777">
        <f t="shared" si="84"/>
        <v>64</v>
      </c>
      <c r="P387" s="1039">
        <f t="shared" si="85"/>
        <v>4.2073599999999996E-2</v>
      </c>
      <c r="Q387" s="717" t="s">
        <v>891</v>
      </c>
      <c r="R387" s="897" t="s">
        <v>15</v>
      </c>
      <c r="S387" s="763">
        <v>1000</v>
      </c>
      <c r="T387" s="777">
        <v>115</v>
      </c>
      <c r="U387" s="674">
        <v>163</v>
      </c>
      <c r="V387" s="674">
        <v>123</v>
      </c>
      <c r="W387" s="675" t="s">
        <v>828</v>
      </c>
      <c r="X387" s="796">
        <f t="shared" si="88"/>
        <v>133.66666666666666</v>
      </c>
      <c r="Y387" s="942">
        <f t="shared" si="74"/>
        <v>4.2073599999999996E-2</v>
      </c>
      <c r="Z387" s="1577">
        <f t="shared" si="89"/>
        <v>8.7872466666666649E-2</v>
      </c>
      <c r="AA387" s="847" t="s">
        <v>891</v>
      </c>
      <c r="AB387" s="943">
        <f t="shared" si="78"/>
        <v>0.12994606666666664</v>
      </c>
      <c r="AC387" s="629"/>
    </row>
    <row r="388" spans="1:29" s="722" customFormat="1" ht="90" thickBot="1" x14ac:dyDescent="0.25">
      <c r="A388" s="1131"/>
      <c r="B388" s="1132"/>
      <c r="C388" s="1133"/>
      <c r="D388" s="1134">
        <f t="shared" si="79"/>
        <v>0</v>
      </c>
      <c r="E388" s="1135">
        <f t="shared" si="87"/>
        <v>0</v>
      </c>
      <c r="F388" s="761" t="s">
        <v>175</v>
      </c>
      <c r="G388" s="875" t="s">
        <v>852</v>
      </c>
      <c r="H388" s="883">
        <v>1521</v>
      </c>
      <c r="I388" s="761" t="s">
        <v>735</v>
      </c>
      <c r="J388" s="737">
        <v>1600</v>
      </c>
      <c r="K388" s="720"/>
      <c r="L388" s="720"/>
      <c r="M388" s="809"/>
      <c r="N388" s="814"/>
      <c r="O388" s="787">
        <f t="shared" si="84"/>
        <v>0</v>
      </c>
      <c r="P388" s="656">
        <f t="shared" si="85"/>
        <v>0</v>
      </c>
      <c r="Q388" s="721" t="s">
        <v>891</v>
      </c>
      <c r="R388" s="904" t="s">
        <v>58</v>
      </c>
      <c r="S388" s="761">
        <v>1600</v>
      </c>
      <c r="T388" s="787"/>
      <c r="U388" s="720"/>
      <c r="V388" s="720"/>
      <c r="W388" s="643"/>
      <c r="X388" s="809">
        <f t="shared" si="88"/>
        <v>0</v>
      </c>
      <c r="Y388" s="942">
        <f t="shared" ref="Y388:Y451" si="90">1.73*0.38*O388/J388</f>
        <v>0</v>
      </c>
      <c r="Z388" s="1169">
        <f t="shared" si="89"/>
        <v>0</v>
      </c>
      <c r="AA388" s="842" t="s">
        <v>888</v>
      </c>
      <c r="AB388" s="943">
        <f t="shared" si="78"/>
        <v>0</v>
      </c>
    </row>
    <row r="389" spans="1:29" s="698" customFormat="1" ht="13.5" thickBot="1" x14ac:dyDescent="0.25">
      <c r="A389" s="979"/>
      <c r="B389" s="980"/>
      <c r="C389" s="981"/>
      <c r="D389" s="968">
        <f t="shared" si="79"/>
        <v>0</v>
      </c>
      <c r="E389" s="969">
        <f t="shared" si="87"/>
        <v>0</v>
      </c>
      <c r="F389" s="761" t="s">
        <v>175</v>
      </c>
      <c r="G389" s="867" t="s">
        <v>852</v>
      </c>
      <c r="H389" s="883">
        <v>1521</v>
      </c>
      <c r="I389" s="769" t="s">
        <v>452</v>
      </c>
      <c r="J389" s="737">
        <v>2500</v>
      </c>
      <c r="K389" s="642"/>
      <c r="L389" s="642"/>
      <c r="M389" s="790"/>
      <c r="N389" s="814"/>
      <c r="O389" s="694">
        <f t="shared" si="84"/>
        <v>0</v>
      </c>
      <c r="P389" s="656">
        <f t="shared" si="85"/>
        <v>0</v>
      </c>
      <c r="Q389" s="690" t="s">
        <v>888</v>
      </c>
      <c r="R389" s="895" t="s">
        <v>790</v>
      </c>
      <c r="S389" s="761">
        <v>2500</v>
      </c>
      <c r="T389" s="772"/>
      <c r="U389" s="642"/>
      <c r="V389" s="642"/>
      <c r="W389" s="643"/>
      <c r="X389" s="790">
        <f t="shared" si="88"/>
        <v>0</v>
      </c>
      <c r="Y389" s="942">
        <f t="shared" si="90"/>
        <v>0</v>
      </c>
      <c r="Z389" s="1169">
        <f t="shared" si="89"/>
        <v>0</v>
      </c>
      <c r="AA389" s="843" t="s">
        <v>891</v>
      </c>
      <c r="AB389" s="943">
        <f t="shared" si="78"/>
        <v>0</v>
      </c>
    </row>
    <row r="390" spans="1:29" s="630" customFormat="1" ht="13.5" thickBot="1" x14ac:dyDescent="0.25">
      <c r="A390" s="944">
        <v>44381</v>
      </c>
      <c r="B390" s="945">
        <v>0.79861111111111116</v>
      </c>
      <c r="C390" s="946">
        <v>25</v>
      </c>
      <c r="D390" s="968">
        <f t="shared" si="79"/>
        <v>0.17416225749559083</v>
      </c>
      <c r="E390" s="969">
        <f t="shared" si="87"/>
        <v>0.17636684303350969</v>
      </c>
      <c r="F390" s="765" t="s">
        <v>175</v>
      </c>
      <c r="G390" s="871" t="s">
        <v>852</v>
      </c>
      <c r="H390" s="878">
        <v>1522</v>
      </c>
      <c r="I390" s="765" t="s">
        <v>13</v>
      </c>
      <c r="J390" s="741">
        <v>630</v>
      </c>
      <c r="K390" s="681">
        <v>144</v>
      </c>
      <c r="L390" s="681">
        <v>158</v>
      </c>
      <c r="M390" s="798">
        <v>146</v>
      </c>
      <c r="N390" s="818" t="s">
        <v>84</v>
      </c>
      <c r="O390" s="779">
        <f t="shared" si="84"/>
        <v>149.33333333333334</v>
      </c>
      <c r="P390" s="689">
        <f t="shared" si="85"/>
        <v>0.15582814814814816</v>
      </c>
      <c r="Q390" s="683" t="s">
        <v>547</v>
      </c>
      <c r="R390" s="898" t="s">
        <v>15</v>
      </c>
      <c r="S390" s="765">
        <v>630</v>
      </c>
      <c r="T390" s="779">
        <v>160</v>
      </c>
      <c r="U390" s="681">
        <v>150</v>
      </c>
      <c r="V390" s="681">
        <v>139</v>
      </c>
      <c r="W390" s="682" t="s">
        <v>275</v>
      </c>
      <c r="X390" s="798">
        <f t="shared" si="88"/>
        <v>149.66666666666666</v>
      </c>
      <c r="Y390" s="942">
        <f t="shared" si="90"/>
        <v>0.15582814814814816</v>
      </c>
      <c r="Z390" s="942">
        <f t="shared" si="89"/>
        <v>0.15617597883597881</v>
      </c>
      <c r="AA390" s="971"/>
      <c r="AB390" s="943">
        <f t="shared" si="78"/>
        <v>0.31200412698412694</v>
      </c>
    </row>
    <row r="391" spans="1:29" s="630" customFormat="1" ht="13.5" thickBot="1" x14ac:dyDescent="0.25">
      <c r="A391" s="685">
        <v>44429</v>
      </c>
      <c r="B391" s="686">
        <v>0.4861111111111111</v>
      </c>
      <c r="C391" s="983">
        <v>20</v>
      </c>
      <c r="D391" s="977">
        <f t="shared" si="79"/>
        <v>0.42548500881834223</v>
      </c>
      <c r="E391" s="825">
        <f t="shared" si="87"/>
        <v>0.30753968253968256</v>
      </c>
      <c r="F391" s="626" t="s">
        <v>175</v>
      </c>
      <c r="G391" s="868" t="s">
        <v>852</v>
      </c>
      <c r="H391" s="618">
        <v>1523</v>
      </c>
      <c r="I391" s="626" t="s">
        <v>13</v>
      </c>
      <c r="J391" s="625">
        <v>630</v>
      </c>
      <c r="K391" s="666">
        <v>337</v>
      </c>
      <c r="L391" s="666">
        <v>360</v>
      </c>
      <c r="M391" s="795">
        <v>386</v>
      </c>
      <c r="N391" s="679" t="s">
        <v>156</v>
      </c>
      <c r="O391" s="776">
        <f t="shared" si="84"/>
        <v>361</v>
      </c>
      <c r="P391" s="689">
        <f t="shared" si="85"/>
        <v>0.37670063492063488</v>
      </c>
      <c r="Q391" s="672" t="s">
        <v>892</v>
      </c>
      <c r="R391" s="896" t="s">
        <v>15</v>
      </c>
      <c r="S391" s="626">
        <v>630</v>
      </c>
      <c r="T391" s="776">
        <v>279</v>
      </c>
      <c r="U391" s="666">
        <v>237</v>
      </c>
      <c r="V391" s="666">
        <v>200</v>
      </c>
      <c r="W391" s="670" t="s">
        <v>156</v>
      </c>
      <c r="X391" s="795">
        <f t="shared" si="88"/>
        <v>238.66666666666666</v>
      </c>
      <c r="Y391" s="942">
        <f t="shared" si="90"/>
        <v>0.37670063492063488</v>
      </c>
      <c r="Z391" s="942">
        <f t="shared" si="89"/>
        <v>0.24904677248677246</v>
      </c>
      <c r="AA391" s="845"/>
      <c r="AB391" s="943">
        <f t="shared" si="78"/>
        <v>0.62574740740740731</v>
      </c>
      <c r="AC391" s="639"/>
    </row>
    <row r="392" spans="1:29" s="630" customFormat="1" ht="13.5" thickBot="1" x14ac:dyDescent="0.25">
      <c r="A392" s="685">
        <v>44393</v>
      </c>
      <c r="B392" s="686">
        <v>0.85277777777777775</v>
      </c>
      <c r="C392" s="983">
        <v>27</v>
      </c>
      <c r="D392" s="977">
        <f t="shared" si="79"/>
        <v>0.13007054673721341</v>
      </c>
      <c r="E392" s="825">
        <f t="shared" si="87"/>
        <v>0.2039241622574956</v>
      </c>
      <c r="F392" s="626" t="s">
        <v>175</v>
      </c>
      <c r="G392" s="868" t="s">
        <v>852</v>
      </c>
      <c r="H392" s="618">
        <v>1526</v>
      </c>
      <c r="I392" s="626" t="s">
        <v>13</v>
      </c>
      <c r="J392" s="625">
        <v>630</v>
      </c>
      <c r="K392" s="666">
        <v>118</v>
      </c>
      <c r="L392" s="666">
        <v>94</v>
      </c>
      <c r="M392" s="795">
        <v>81</v>
      </c>
      <c r="N392" s="679" t="s">
        <v>897</v>
      </c>
      <c r="O392" s="776">
        <f t="shared" si="84"/>
        <v>97.666666666666671</v>
      </c>
      <c r="P392" s="689">
        <f t="shared" si="85"/>
        <v>0.10191439153439154</v>
      </c>
      <c r="Q392" s="672" t="s">
        <v>890</v>
      </c>
      <c r="R392" s="896" t="s">
        <v>15</v>
      </c>
      <c r="S392" s="626">
        <v>630</v>
      </c>
      <c r="T392" s="776">
        <v>185</v>
      </c>
      <c r="U392" s="666">
        <v>155</v>
      </c>
      <c r="V392" s="666">
        <v>145</v>
      </c>
      <c r="W392" s="670" t="s">
        <v>848</v>
      </c>
      <c r="X392" s="795">
        <f t="shared" si="88"/>
        <v>161.66666666666666</v>
      </c>
      <c r="Y392" s="942">
        <f t="shared" si="90"/>
        <v>0.10191439153439154</v>
      </c>
      <c r="Z392" s="942">
        <f t="shared" si="89"/>
        <v>0.16869788359788357</v>
      </c>
      <c r="AA392" s="846" t="s">
        <v>890</v>
      </c>
      <c r="AB392" s="943">
        <f t="shared" si="78"/>
        <v>0.27061227513227509</v>
      </c>
    </row>
    <row r="393" spans="1:29" s="630" customFormat="1" ht="13.5" thickBot="1" x14ac:dyDescent="0.25">
      <c r="A393" s="685">
        <v>44433</v>
      </c>
      <c r="B393" s="686">
        <v>0.5625</v>
      </c>
      <c r="C393" s="687">
        <v>19</v>
      </c>
      <c r="D393" s="977">
        <f t="shared" si="79"/>
        <v>0.24166666666666667</v>
      </c>
      <c r="E393" s="825">
        <f t="shared" si="87"/>
        <v>0.16944444444444445</v>
      </c>
      <c r="F393" s="626" t="s">
        <v>175</v>
      </c>
      <c r="G393" s="868" t="s">
        <v>852</v>
      </c>
      <c r="H393" s="618">
        <v>1527</v>
      </c>
      <c r="I393" s="626" t="s">
        <v>13</v>
      </c>
      <c r="J393" s="625">
        <v>250</v>
      </c>
      <c r="K393" s="666">
        <v>87</v>
      </c>
      <c r="L393" s="666">
        <v>62</v>
      </c>
      <c r="M393" s="795">
        <v>69</v>
      </c>
      <c r="N393" s="679" t="s">
        <v>169</v>
      </c>
      <c r="O393" s="776">
        <f t="shared" si="84"/>
        <v>72.666666666666671</v>
      </c>
      <c r="P393" s="689">
        <f t="shared" si="85"/>
        <v>0.19108426666666667</v>
      </c>
      <c r="Q393" s="672" t="s">
        <v>896</v>
      </c>
      <c r="R393" s="905" t="s">
        <v>15</v>
      </c>
      <c r="S393" s="626">
        <v>250</v>
      </c>
      <c r="T393" s="776">
        <v>61</v>
      </c>
      <c r="U393" s="666">
        <v>59</v>
      </c>
      <c r="V393" s="666">
        <v>54</v>
      </c>
      <c r="W393" s="670" t="s">
        <v>72</v>
      </c>
      <c r="X393" s="795">
        <f t="shared" si="88"/>
        <v>58</v>
      </c>
      <c r="Y393" s="942">
        <f t="shared" si="90"/>
        <v>0.19108426666666667</v>
      </c>
      <c r="Z393" s="942">
        <f t="shared" si="89"/>
        <v>0.15251679999999998</v>
      </c>
      <c r="AA393" s="845"/>
      <c r="AB393" s="943">
        <f t="shared" si="78"/>
        <v>0.34360106666666668</v>
      </c>
    </row>
    <row r="394" spans="1:29" s="630" customFormat="1" ht="13.5" thickBot="1" x14ac:dyDescent="0.25">
      <c r="A394" s="944">
        <v>44384</v>
      </c>
      <c r="B394" s="945">
        <v>0.375</v>
      </c>
      <c r="C394" s="946">
        <v>27</v>
      </c>
      <c r="D394" s="968">
        <f t="shared" si="79"/>
        <v>0.14329805996472664</v>
      </c>
      <c r="E394" s="969">
        <f t="shared" si="87"/>
        <v>7.716049382716049E-2</v>
      </c>
      <c r="F394" s="765" t="s">
        <v>175</v>
      </c>
      <c r="G394" s="871" t="s">
        <v>852</v>
      </c>
      <c r="H394" s="878">
        <v>1528</v>
      </c>
      <c r="I394" s="765" t="s">
        <v>13</v>
      </c>
      <c r="J394" s="741">
        <v>630</v>
      </c>
      <c r="K394" s="681">
        <v>130</v>
      </c>
      <c r="L394" s="681">
        <v>125</v>
      </c>
      <c r="M394" s="798">
        <v>130</v>
      </c>
      <c r="N394" s="1136" t="s">
        <v>83</v>
      </c>
      <c r="O394" s="779">
        <f t="shared" si="84"/>
        <v>128.33333333333334</v>
      </c>
      <c r="P394" s="689">
        <f t="shared" si="85"/>
        <v>0.13391481481481482</v>
      </c>
      <c r="Q394" s="683" t="s">
        <v>892</v>
      </c>
      <c r="R394" s="898" t="s">
        <v>15</v>
      </c>
      <c r="S394" s="765">
        <v>630</v>
      </c>
      <c r="T394" s="779">
        <v>60</v>
      </c>
      <c r="U394" s="681">
        <v>60</v>
      </c>
      <c r="V394" s="681">
        <v>70</v>
      </c>
      <c r="W394" s="682" t="s">
        <v>66</v>
      </c>
      <c r="X394" s="798">
        <f t="shared" si="88"/>
        <v>63.333333333333336</v>
      </c>
      <c r="Y394" s="942">
        <f t="shared" si="90"/>
        <v>0.13391481481481482</v>
      </c>
      <c r="Z394" s="942">
        <f t="shared" si="89"/>
        <v>6.6087830687830695E-2</v>
      </c>
      <c r="AA394" s="849" t="s">
        <v>892</v>
      </c>
      <c r="AB394" s="943">
        <f t="shared" si="78"/>
        <v>0.20000264550264552</v>
      </c>
    </row>
    <row r="395" spans="1:29" s="637" customFormat="1" ht="13.5" thickBot="1" x14ac:dyDescent="0.25">
      <c r="A395" s="1081"/>
      <c r="B395" s="1011"/>
      <c r="C395" s="1133"/>
      <c r="D395" s="968">
        <f t="shared" si="79"/>
        <v>0.16840277777777779</v>
      </c>
      <c r="E395" s="969">
        <f t="shared" si="87"/>
        <v>0.14409722222222221</v>
      </c>
      <c r="F395" s="761" t="s">
        <v>175</v>
      </c>
      <c r="G395" s="867" t="s">
        <v>852</v>
      </c>
      <c r="H395" s="883">
        <v>1529</v>
      </c>
      <c r="I395" s="761" t="s">
        <v>13</v>
      </c>
      <c r="J395" s="737">
        <v>400</v>
      </c>
      <c r="K395" s="632">
        <v>72</v>
      </c>
      <c r="L395" s="632">
        <v>97</v>
      </c>
      <c r="M395" s="789">
        <v>59</v>
      </c>
      <c r="N395" s="813" t="s">
        <v>113</v>
      </c>
      <c r="O395" s="772">
        <f t="shared" si="84"/>
        <v>76</v>
      </c>
      <c r="P395" s="656">
        <f t="shared" si="85"/>
        <v>0.124906</v>
      </c>
      <c r="Q395" s="657" t="s">
        <v>892</v>
      </c>
      <c r="R395" s="895" t="s">
        <v>15</v>
      </c>
      <c r="S395" s="761">
        <v>400</v>
      </c>
      <c r="T395" s="771">
        <v>83</v>
      </c>
      <c r="U395" s="632">
        <v>52</v>
      </c>
      <c r="V395" s="632">
        <v>41</v>
      </c>
      <c r="W395" s="633" t="s">
        <v>113</v>
      </c>
      <c r="X395" s="790">
        <f t="shared" si="88"/>
        <v>58.666666666666664</v>
      </c>
      <c r="Y395" s="942">
        <f t="shared" si="90"/>
        <v>0.124906</v>
      </c>
      <c r="Z395" s="1169">
        <f t="shared" si="89"/>
        <v>9.6418666666666653E-2</v>
      </c>
      <c r="AA395" s="842" t="s">
        <v>892</v>
      </c>
      <c r="AB395" s="943">
        <f t="shared" si="78"/>
        <v>0.22132466666666667</v>
      </c>
    </row>
    <row r="396" spans="1:29" s="630" customFormat="1" ht="13.5" thickBot="1" x14ac:dyDescent="0.25">
      <c r="A396" s="944">
        <v>44433</v>
      </c>
      <c r="B396" s="945">
        <v>0.69444444444444453</v>
      </c>
      <c r="C396" s="994">
        <v>19</v>
      </c>
      <c r="D396" s="972">
        <f t="shared" si="79"/>
        <v>0.2482638888888889</v>
      </c>
      <c r="E396" s="973">
        <f t="shared" si="87"/>
        <v>0.11631944444444446</v>
      </c>
      <c r="F396" s="764" t="s">
        <v>175</v>
      </c>
      <c r="G396" s="870" t="s">
        <v>852</v>
      </c>
      <c r="H396" s="879">
        <v>1532</v>
      </c>
      <c r="I396" s="764" t="s">
        <v>13</v>
      </c>
      <c r="J396" s="740">
        <v>400</v>
      </c>
      <c r="K396" s="677">
        <v>81</v>
      </c>
      <c r="L396" s="677">
        <v>143</v>
      </c>
      <c r="M396" s="797">
        <v>98</v>
      </c>
      <c r="N396" s="815" t="s">
        <v>17</v>
      </c>
      <c r="O396" s="778">
        <f t="shared" si="84"/>
        <v>107.33333333333333</v>
      </c>
      <c r="P396" s="974">
        <f t="shared" si="85"/>
        <v>0.1764023333333333</v>
      </c>
      <c r="Q396" s="719" t="s">
        <v>891</v>
      </c>
      <c r="R396" s="894" t="s">
        <v>15</v>
      </c>
      <c r="S396" s="764">
        <v>400</v>
      </c>
      <c r="T396" s="778">
        <v>53</v>
      </c>
      <c r="U396" s="677">
        <v>67</v>
      </c>
      <c r="V396" s="677">
        <v>65</v>
      </c>
      <c r="W396" s="650" t="s">
        <v>235</v>
      </c>
      <c r="X396" s="797">
        <f t="shared" si="88"/>
        <v>61.666666666666664</v>
      </c>
      <c r="Y396" s="942">
        <f t="shared" si="90"/>
        <v>0.1764023333333333</v>
      </c>
      <c r="Z396" s="1574">
        <f t="shared" si="89"/>
        <v>0.10134916666666666</v>
      </c>
      <c r="AA396" s="856" t="s">
        <v>891</v>
      </c>
      <c r="AB396" s="943">
        <f t="shared" si="78"/>
        <v>0.27775149999999993</v>
      </c>
    </row>
    <row r="397" spans="1:29" s="630" customFormat="1" ht="13.5" thickBot="1" x14ac:dyDescent="0.25">
      <c r="A397" s="992">
        <v>44398</v>
      </c>
      <c r="B397" s="945">
        <v>0.80902777777777779</v>
      </c>
      <c r="C397" s="946">
        <v>23</v>
      </c>
      <c r="D397" s="972">
        <f t="shared" si="79"/>
        <v>0</v>
      </c>
      <c r="E397" s="973">
        <f t="shared" si="87"/>
        <v>4.8611111111111119E-2</v>
      </c>
      <c r="F397" s="764" t="s">
        <v>175</v>
      </c>
      <c r="G397" s="870" t="s">
        <v>852</v>
      </c>
      <c r="H397" s="879">
        <v>1536</v>
      </c>
      <c r="I397" s="764" t="s">
        <v>13</v>
      </c>
      <c r="J397" s="740">
        <v>1000</v>
      </c>
      <c r="K397" s="677">
        <v>0</v>
      </c>
      <c r="L397" s="677">
        <v>0</v>
      </c>
      <c r="M397" s="797">
        <v>0</v>
      </c>
      <c r="N397" s="815" t="s">
        <v>326</v>
      </c>
      <c r="O397" s="778">
        <f t="shared" si="84"/>
        <v>0</v>
      </c>
      <c r="P397" s="974">
        <f t="shared" si="85"/>
        <v>0</v>
      </c>
      <c r="Q397" s="719" t="s">
        <v>888</v>
      </c>
      <c r="R397" s="894" t="s">
        <v>15</v>
      </c>
      <c r="S397" s="764">
        <v>1000</v>
      </c>
      <c r="T397" s="778">
        <v>70</v>
      </c>
      <c r="U397" s="677">
        <v>52</v>
      </c>
      <c r="V397" s="677">
        <v>69</v>
      </c>
      <c r="W397" s="650" t="s">
        <v>192</v>
      </c>
      <c r="X397" s="797">
        <f t="shared" si="88"/>
        <v>63.666666666666664</v>
      </c>
      <c r="Y397" s="942">
        <f t="shared" si="90"/>
        <v>0</v>
      </c>
      <c r="Z397" s="1574">
        <f t="shared" si="89"/>
        <v>4.1854466666666666E-2</v>
      </c>
      <c r="AA397" s="856" t="s">
        <v>888</v>
      </c>
      <c r="AB397" s="943">
        <f t="shared" si="78"/>
        <v>4.1854466666666666E-2</v>
      </c>
    </row>
    <row r="398" spans="1:29" s="630" customFormat="1" ht="13.5" thickBot="1" x14ac:dyDescent="0.25">
      <c r="A398" s="1068"/>
      <c r="B398" s="1043"/>
      <c r="C398" s="938"/>
      <c r="D398" s="977">
        <f t="shared" si="79"/>
        <v>0.26666666666666666</v>
      </c>
      <c r="E398" s="825">
        <f t="shared" si="87"/>
        <v>0</v>
      </c>
      <c r="F398" s="626" t="s">
        <v>175</v>
      </c>
      <c r="G398" s="868" t="s">
        <v>852</v>
      </c>
      <c r="H398" s="618">
        <v>1536</v>
      </c>
      <c r="I398" s="626" t="s">
        <v>181</v>
      </c>
      <c r="J398" s="625">
        <v>250</v>
      </c>
      <c r="K398" s="688">
        <v>84</v>
      </c>
      <c r="L398" s="688">
        <v>68</v>
      </c>
      <c r="M398" s="799">
        <v>96</v>
      </c>
      <c r="N398" s="679" t="s">
        <v>169</v>
      </c>
      <c r="O398" s="776">
        <f t="shared" si="84"/>
        <v>82.666666666666671</v>
      </c>
      <c r="P398" s="689">
        <f t="shared" si="85"/>
        <v>0.21738026666666668</v>
      </c>
      <c r="Q398" s="671" t="s">
        <v>891</v>
      </c>
      <c r="R398" s="896" t="s">
        <v>61</v>
      </c>
      <c r="S398" s="626">
        <v>250</v>
      </c>
      <c r="T398" s="718">
        <v>0</v>
      </c>
      <c r="U398" s="688">
        <v>0</v>
      </c>
      <c r="V398" s="688">
        <v>0</v>
      </c>
      <c r="W398" s="670" t="s">
        <v>34</v>
      </c>
      <c r="X398" s="804">
        <f t="shared" si="88"/>
        <v>0</v>
      </c>
      <c r="Y398" s="942">
        <f t="shared" si="90"/>
        <v>0.21738026666666668</v>
      </c>
      <c r="Z398" s="1577">
        <f t="shared" si="89"/>
        <v>0</v>
      </c>
      <c r="AA398" s="844" t="s">
        <v>891</v>
      </c>
      <c r="AB398" s="943">
        <f t="shared" si="78"/>
        <v>0.21738026666666668</v>
      </c>
    </row>
    <row r="399" spans="1:29" s="630" customFormat="1" ht="13.5" thickBot="1" x14ac:dyDescent="0.25">
      <c r="A399" s="685">
        <v>44398</v>
      </c>
      <c r="B399" s="686">
        <v>0.88888888888888884</v>
      </c>
      <c r="C399" s="983">
        <v>23</v>
      </c>
      <c r="D399" s="977">
        <f t="shared" si="79"/>
        <v>0.26675485008818345</v>
      </c>
      <c r="E399" s="825">
        <f t="shared" si="87"/>
        <v>0.14329805996472664</v>
      </c>
      <c r="F399" s="626" t="s">
        <v>175</v>
      </c>
      <c r="G399" s="868" t="s">
        <v>852</v>
      </c>
      <c r="H399" s="618">
        <v>1537</v>
      </c>
      <c r="I399" s="626" t="s">
        <v>13</v>
      </c>
      <c r="J399" s="625">
        <v>630</v>
      </c>
      <c r="K399" s="666">
        <v>242</v>
      </c>
      <c r="L399" s="666">
        <v>189</v>
      </c>
      <c r="M399" s="795">
        <v>177</v>
      </c>
      <c r="N399" s="679" t="s">
        <v>18</v>
      </c>
      <c r="O399" s="776">
        <f t="shared" si="84"/>
        <v>202.66666666666666</v>
      </c>
      <c r="P399" s="689">
        <f t="shared" si="85"/>
        <v>0.21148105820105817</v>
      </c>
      <c r="Q399" s="672" t="s">
        <v>888</v>
      </c>
      <c r="R399" s="896" t="s">
        <v>15</v>
      </c>
      <c r="S399" s="626">
        <v>630</v>
      </c>
      <c r="T399" s="776">
        <v>98</v>
      </c>
      <c r="U399" s="666">
        <v>130</v>
      </c>
      <c r="V399" s="666">
        <v>125</v>
      </c>
      <c r="W399" s="670" t="s">
        <v>528</v>
      </c>
      <c r="X399" s="795">
        <f t="shared" si="88"/>
        <v>117.66666666666667</v>
      </c>
      <c r="Y399" s="942">
        <f t="shared" si="90"/>
        <v>0.21148105820105817</v>
      </c>
      <c r="Z399" s="942">
        <f t="shared" si="89"/>
        <v>0.12278423280423281</v>
      </c>
      <c r="AA399" s="846" t="s">
        <v>888</v>
      </c>
      <c r="AB399" s="943">
        <f t="shared" si="78"/>
        <v>0.33426529100529101</v>
      </c>
    </row>
    <row r="400" spans="1:29" ht="13.5" thickBot="1" x14ac:dyDescent="0.25">
      <c r="A400" s="685">
        <v>44424</v>
      </c>
      <c r="B400" s="686">
        <v>0.47222222222222227</v>
      </c>
      <c r="C400" s="983">
        <v>25</v>
      </c>
      <c r="D400" s="977">
        <f t="shared" si="79"/>
        <v>3.0555555555555555E-2</v>
      </c>
      <c r="E400" s="825">
        <f t="shared" si="87"/>
        <v>3.7499999999999999E-2</v>
      </c>
      <c r="F400" s="626"/>
      <c r="G400" s="868" t="s">
        <v>852</v>
      </c>
      <c r="H400" s="618">
        <v>1538</v>
      </c>
      <c r="I400" s="626" t="s">
        <v>13</v>
      </c>
      <c r="J400" s="625">
        <v>1000</v>
      </c>
      <c r="K400" s="688">
        <v>28</v>
      </c>
      <c r="L400" s="688">
        <v>40</v>
      </c>
      <c r="M400" s="799">
        <v>44</v>
      </c>
      <c r="N400" s="679" t="s">
        <v>57</v>
      </c>
      <c r="O400" s="776">
        <f t="shared" si="84"/>
        <v>37.333333333333336</v>
      </c>
      <c r="P400" s="689">
        <f t="shared" si="85"/>
        <v>2.4542933333333333E-2</v>
      </c>
      <c r="Q400" s="689"/>
      <c r="R400" s="896" t="s">
        <v>15</v>
      </c>
      <c r="S400" s="626">
        <v>1000</v>
      </c>
      <c r="T400" s="718">
        <v>44</v>
      </c>
      <c r="U400" s="688">
        <v>45</v>
      </c>
      <c r="V400" s="688">
        <v>54</v>
      </c>
      <c r="W400" s="670" t="s">
        <v>895</v>
      </c>
      <c r="X400" s="795">
        <f t="shared" si="88"/>
        <v>47.666666666666664</v>
      </c>
      <c r="Y400" s="942">
        <f t="shared" si="90"/>
        <v>2.4542933333333333E-2</v>
      </c>
      <c r="Z400" s="942">
        <f t="shared" si="89"/>
        <v>3.1336066666666662E-2</v>
      </c>
      <c r="AA400" s="845"/>
      <c r="AB400" s="943">
        <f t="shared" si="78"/>
        <v>5.5878999999999998E-2</v>
      </c>
      <c r="AC400" s="629"/>
    </row>
    <row r="401" spans="1:29" s="631" customFormat="1" ht="26.25" thickBot="1" x14ac:dyDescent="0.25">
      <c r="A401" s="685">
        <v>44416</v>
      </c>
      <c r="B401" s="686">
        <v>0.64583333333333337</v>
      </c>
      <c r="C401" s="983">
        <v>21</v>
      </c>
      <c r="D401" s="977">
        <f t="shared" si="79"/>
        <v>0</v>
      </c>
      <c r="E401" s="825">
        <f t="shared" si="87"/>
        <v>0</v>
      </c>
      <c r="F401" s="626" t="s">
        <v>175</v>
      </c>
      <c r="G401" s="868" t="s">
        <v>852</v>
      </c>
      <c r="H401" s="618">
        <v>1539</v>
      </c>
      <c r="I401" s="626" t="s">
        <v>894</v>
      </c>
      <c r="J401" s="625">
        <v>400</v>
      </c>
      <c r="K401" s="666"/>
      <c r="L401" s="666"/>
      <c r="M401" s="795"/>
      <c r="N401" s="679"/>
      <c r="O401" s="776">
        <f t="shared" si="84"/>
        <v>0</v>
      </c>
      <c r="P401" s="689">
        <f t="shared" si="85"/>
        <v>0</v>
      </c>
      <c r="Q401" s="672" t="s">
        <v>888</v>
      </c>
      <c r="R401" s="896" t="s">
        <v>435</v>
      </c>
      <c r="S401" s="626">
        <v>400</v>
      </c>
      <c r="T401" s="776"/>
      <c r="U401" s="666"/>
      <c r="V401" s="666"/>
      <c r="W401" s="670"/>
      <c r="X401" s="795">
        <f t="shared" si="88"/>
        <v>0</v>
      </c>
      <c r="Y401" s="942">
        <f t="shared" si="90"/>
        <v>0</v>
      </c>
      <c r="Z401" s="942">
        <f t="shared" si="89"/>
        <v>0</v>
      </c>
      <c r="AA401" s="846" t="s">
        <v>888</v>
      </c>
      <c r="AB401" s="943">
        <f t="shared" si="78"/>
        <v>0</v>
      </c>
    </row>
    <row r="402" spans="1:29" s="630" customFormat="1" ht="13.5" thickBot="1" x14ac:dyDescent="0.25">
      <c r="A402" s="685">
        <v>44391</v>
      </c>
      <c r="B402" s="686">
        <v>0.79861111111111116</v>
      </c>
      <c r="C402" s="1051">
        <v>30</v>
      </c>
      <c r="D402" s="977">
        <f t="shared" si="79"/>
        <v>0.29541446208112876</v>
      </c>
      <c r="E402" s="825">
        <f t="shared" si="87"/>
        <v>0.27888007054673725</v>
      </c>
      <c r="F402" s="626" t="s">
        <v>175</v>
      </c>
      <c r="G402" s="868" t="s">
        <v>852</v>
      </c>
      <c r="H402" s="618">
        <v>1540</v>
      </c>
      <c r="I402" s="626" t="s">
        <v>13</v>
      </c>
      <c r="J402" s="625">
        <v>630</v>
      </c>
      <c r="K402" s="666">
        <v>240</v>
      </c>
      <c r="L402" s="666">
        <v>223</v>
      </c>
      <c r="M402" s="795">
        <v>268</v>
      </c>
      <c r="N402" s="679" t="s">
        <v>240</v>
      </c>
      <c r="O402" s="776">
        <f t="shared" si="84"/>
        <v>243.66666666666666</v>
      </c>
      <c r="P402" s="689">
        <f t="shared" si="85"/>
        <v>0.25426423280423277</v>
      </c>
      <c r="Q402" s="672" t="s">
        <v>892</v>
      </c>
      <c r="R402" s="896" t="s">
        <v>15</v>
      </c>
      <c r="S402" s="626">
        <v>630</v>
      </c>
      <c r="T402" s="776">
        <v>233</v>
      </c>
      <c r="U402" s="666">
        <v>208</v>
      </c>
      <c r="V402" s="666">
        <v>253</v>
      </c>
      <c r="W402" s="670"/>
      <c r="X402" s="795">
        <f t="shared" si="88"/>
        <v>231.33333333333334</v>
      </c>
      <c r="Y402" s="942">
        <f t="shared" si="90"/>
        <v>0.25426423280423277</v>
      </c>
      <c r="Z402" s="942">
        <f t="shared" si="89"/>
        <v>0.24139449735449733</v>
      </c>
      <c r="AA402" s="846" t="s">
        <v>888</v>
      </c>
      <c r="AB402" s="943">
        <f t="shared" si="78"/>
        <v>0.49565873015873008</v>
      </c>
      <c r="AC402" s="639"/>
    </row>
    <row r="403" spans="1:29" ht="13.5" thickBot="1" x14ac:dyDescent="0.25">
      <c r="A403" s="685">
        <v>44389</v>
      </c>
      <c r="B403" s="686">
        <v>0.63194444444444442</v>
      </c>
      <c r="C403" s="687">
        <v>30</v>
      </c>
      <c r="D403" s="977">
        <f t="shared" si="79"/>
        <v>0.16319444444444445</v>
      </c>
      <c r="E403" s="825">
        <f t="shared" si="87"/>
        <v>0.14027777777777778</v>
      </c>
      <c r="F403" s="626" t="s">
        <v>175</v>
      </c>
      <c r="G403" s="868" t="s">
        <v>852</v>
      </c>
      <c r="H403" s="618">
        <v>1541</v>
      </c>
      <c r="I403" s="626" t="s">
        <v>13</v>
      </c>
      <c r="J403" s="625">
        <v>1000</v>
      </c>
      <c r="K403" s="666">
        <v>235</v>
      </c>
      <c r="L403" s="666">
        <v>211</v>
      </c>
      <c r="M403" s="795">
        <v>227</v>
      </c>
      <c r="N403" s="679" t="s">
        <v>166</v>
      </c>
      <c r="O403" s="776">
        <f t="shared" si="84"/>
        <v>224.33333333333334</v>
      </c>
      <c r="P403" s="689">
        <f t="shared" si="85"/>
        <v>0.14747673333333333</v>
      </c>
      <c r="Q403" s="671" t="s">
        <v>892</v>
      </c>
      <c r="R403" s="896" t="s">
        <v>182</v>
      </c>
      <c r="S403" s="626">
        <v>1000</v>
      </c>
      <c r="T403" s="776">
        <v>197</v>
      </c>
      <c r="U403" s="666">
        <v>202</v>
      </c>
      <c r="V403" s="666">
        <v>177</v>
      </c>
      <c r="W403" s="670" t="s">
        <v>572</v>
      </c>
      <c r="X403" s="795">
        <f t="shared" si="88"/>
        <v>192</v>
      </c>
      <c r="Y403" s="942">
        <f t="shared" si="90"/>
        <v>0.14747673333333333</v>
      </c>
      <c r="Z403" s="942">
        <f t="shared" si="89"/>
        <v>0.12622079999999999</v>
      </c>
      <c r="AA403" s="845" t="s">
        <v>892</v>
      </c>
      <c r="AB403" s="943">
        <f t="shared" si="78"/>
        <v>0.27369753333333335</v>
      </c>
      <c r="AC403" s="629"/>
    </row>
    <row r="404" spans="1:29" ht="13.5" thickBot="1" x14ac:dyDescent="0.25">
      <c r="A404" s="685"/>
      <c r="B404" s="686"/>
      <c r="C404" s="687"/>
      <c r="D404" s="977">
        <f t="shared" si="79"/>
        <v>0.12569444444444444</v>
      </c>
      <c r="E404" s="825">
        <f t="shared" si="87"/>
        <v>0.14652777777777778</v>
      </c>
      <c r="F404" s="626" t="s">
        <v>175</v>
      </c>
      <c r="G404" s="868" t="s">
        <v>852</v>
      </c>
      <c r="H404" s="618">
        <v>1541</v>
      </c>
      <c r="I404" s="626" t="s">
        <v>181</v>
      </c>
      <c r="J404" s="625">
        <v>1000</v>
      </c>
      <c r="K404" s="666">
        <v>158</v>
      </c>
      <c r="L404" s="666">
        <v>175</v>
      </c>
      <c r="M404" s="795">
        <v>181</v>
      </c>
      <c r="N404" s="679" t="s">
        <v>572</v>
      </c>
      <c r="O404" s="776">
        <f t="shared" si="84"/>
        <v>171.33333333333334</v>
      </c>
      <c r="P404" s="689">
        <f t="shared" si="85"/>
        <v>0.11263453333333334</v>
      </c>
      <c r="Q404" s="671" t="s">
        <v>892</v>
      </c>
      <c r="R404" s="896" t="s">
        <v>61</v>
      </c>
      <c r="S404" s="626">
        <v>1000</v>
      </c>
      <c r="T404" s="776">
        <v>211</v>
      </c>
      <c r="U404" s="666">
        <v>170</v>
      </c>
      <c r="V404" s="666">
        <v>135</v>
      </c>
      <c r="W404" s="670" t="s">
        <v>333</v>
      </c>
      <c r="X404" s="795">
        <f t="shared" si="88"/>
        <v>172</v>
      </c>
      <c r="Y404" s="942">
        <f t="shared" si="90"/>
        <v>0.11263453333333334</v>
      </c>
      <c r="Z404" s="942">
        <f t="shared" si="89"/>
        <v>0.1130728</v>
      </c>
      <c r="AA404" s="845" t="s">
        <v>892</v>
      </c>
      <c r="AB404" s="943">
        <f t="shared" si="78"/>
        <v>0.22570733333333334</v>
      </c>
      <c r="AC404" s="629"/>
    </row>
    <row r="405" spans="1:29" s="630" customFormat="1" ht="13.5" thickBot="1" x14ac:dyDescent="0.25">
      <c r="A405" s="685">
        <v>44389</v>
      </c>
      <c r="B405" s="686">
        <v>0.63541666666666663</v>
      </c>
      <c r="C405" s="665">
        <v>30</v>
      </c>
      <c r="D405" s="977">
        <f t="shared" si="79"/>
        <v>0.21935626102292768</v>
      </c>
      <c r="E405" s="825">
        <f t="shared" si="87"/>
        <v>9.7001763668430344E-2</v>
      </c>
      <c r="F405" s="626" t="s">
        <v>175</v>
      </c>
      <c r="G405" s="868" t="s">
        <v>852</v>
      </c>
      <c r="H405" s="618">
        <v>1542</v>
      </c>
      <c r="I405" s="626" t="s">
        <v>13</v>
      </c>
      <c r="J405" s="625">
        <v>630</v>
      </c>
      <c r="K405" s="666">
        <v>199</v>
      </c>
      <c r="L405" s="666">
        <v>195</v>
      </c>
      <c r="M405" s="795">
        <v>156</v>
      </c>
      <c r="N405" s="679" t="s">
        <v>242</v>
      </c>
      <c r="O405" s="776">
        <f t="shared" si="84"/>
        <v>183.33333333333334</v>
      </c>
      <c r="P405" s="689">
        <f t="shared" si="85"/>
        <v>0.19130687830687831</v>
      </c>
      <c r="Q405" s="672" t="s">
        <v>891</v>
      </c>
      <c r="R405" s="896" t="s">
        <v>15</v>
      </c>
      <c r="S405" s="626">
        <v>630</v>
      </c>
      <c r="T405" s="776">
        <v>69</v>
      </c>
      <c r="U405" s="666">
        <v>88</v>
      </c>
      <c r="V405" s="666">
        <v>71</v>
      </c>
      <c r="W405" s="670" t="s">
        <v>47</v>
      </c>
      <c r="X405" s="795">
        <f t="shared" si="88"/>
        <v>76</v>
      </c>
      <c r="Y405" s="942">
        <f t="shared" si="90"/>
        <v>0.19130687830687831</v>
      </c>
      <c r="Z405" s="942">
        <f t="shared" si="89"/>
        <v>7.9305396825396834E-2</v>
      </c>
      <c r="AA405" s="846" t="s">
        <v>891</v>
      </c>
      <c r="AB405" s="943">
        <f t="shared" si="78"/>
        <v>0.27061227513227515</v>
      </c>
    </row>
    <row r="406" spans="1:29" ht="13.5" thickBot="1" x14ac:dyDescent="0.25">
      <c r="A406" s="685">
        <v>44414</v>
      </c>
      <c r="B406" s="686">
        <v>0.40277777777777773</v>
      </c>
      <c r="C406" s="983">
        <v>24</v>
      </c>
      <c r="D406" s="977">
        <f t="shared" si="79"/>
        <v>0</v>
      </c>
      <c r="E406" s="825">
        <f t="shared" si="87"/>
        <v>0</v>
      </c>
      <c r="F406" s="626" t="s">
        <v>175</v>
      </c>
      <c r="G406" s="868" t="s">
        <v>852</v>
      </c>
      <c r="H406" s="618">
        <v>1543</v>
      </c>
      <c r="I406" s="626" t="s">
        <v>13</v>
      </c>
      <c r="J406" s="625">
        <v>1000</v>
      </c>
      <c r="K406" s="666"/>
      <c r="L406" s="666"/>
      <c r="M406" s="795"/>
      <c r="N406" s="679" t="s">
        <v>229</v>
      </c>
      <c r="O406" s="776">
        <f t="shared" si="84"/>
        <v>0</v>
      </c>
      <c r="P406" s="689">
        <f t="shared" si="85"/>
        <v>0</v>
      </c>
      <c r="Q406" s="671"/>
      <c r="R406" s="896" t="s">
        <v>15</v>
      </c>
      <c r="S406" s="626">
        <v>1000</v>
      </c>
      <c r="T406" s="776"/>
      <c r="U406" s="666"/>
      <c r="V406" s="666"/>
      <c r="W406" s="670" t="s">
        <v>863</v>
      </c>
      <c r="X406" s="795">
        <f t="shared" si="88"/>
        <v>0</v>
      </c>
      <c r="Y406" s="942">
        <f t="shared" si="90"/>
        <v>0</v>
      </c>
      <c r="Z406" s="942">
        <f t="shared" si="89"/>
        <v>0</v>
      </c>
      <c r="AA406" s="845"/>
      <c r="AB406" s="943">
        <f t="shared" si="78"/>
        <v>0</v>
      </c>
      <c r="AC406" s="629"/>
    </row>
    <row r="407" spans="1:29" s="630" customFormat="1" ht="13.5" thickBot="1" x14ac:dyDescent="0.25">
      <c r="A407" s="685">
        <v>44422</v>
      </c>
      <c r="B407" s="686">
        <v>0.4770833333333333</v>
      </c>
      <c r="C407" s="983">
        <v>25</v>
      </c>
      <c r="D407" s="977">
        <f t="shared" si="79"/>
        <v>0.3306878306878307</v>
      </c>
      <c r="E407" s="825">
        <f t="shared" si="87"/>
        <v>0</v>
      </c>
      <c r="F407" s="626" t="s">
        <v>175</v>
      </c>
      <c r="G407" s="868" t="s">
        <v>852</v>
      </c>
      <c r="H407" s="618">
        <v>1544</v>
      </c>
      <c r="I407" s="626" t="s">
        <v>13</v>
      </c>
      <c r="J407" s="625">
        <v>630</v>
      </c>
      <c r="K407" s="666">
        <v>282</v>
      </c>
      <c r="L407" s="666">
        <v>300</v>
      </c>
      <c r="M407" s="795">
        <v>277</v>
      </c>
      <c r="N407" s="679" t="s">
        <v>893</v>
      </c>
      <c r="O407" s="776">
        <f t="shared" si="84"/>
        <v>286.33333333333331</v>
      </c>
      <c r="P407" s="689">
        <f t="shared" si="85"/>
        <v>0.2987865608465608</v>
      </c>
      <c r="Q407" s="672" t="s">
        <v>888</v>
      </c>
      <c r="R407" s="896" t="s">
        <v>15</v>
      </c>
      <c r="S407" s="626">
        <v>630</v>
      </c>
      <c r="T407" s="776"/>
      <c r="U407" s="666"/>
      <c r="V407" s="666"/>
      <c r="W407" s="670" t="s">
        <v>351</v>
      </c>
      <c r="X407" s="795">
        <f t="shared" si="88"/>
        <v>0</v>
      </c>
      <c r="Y407" s="942">
        <f t="shared" si="90"/>
        <v>0.2987865608465608</v>
      </c>
      <c r="Z407" s="942">
        <f t="shared" si="89"/>
        <v>0</v>
      </c>
      <c r="AA407" s="846" t="s">
        <v>892</v>
      </c>
      <c r="AB407" s="943">
        <f t="shared" si="78"/>
        <v>0.2987865608465608</v>
      </c>
    </row>
    <row r="408" spans="1:29" s="630" customFormat="1" ht="13.5" thickBot="1" x14ac:dyDescent="0.25">
      <c r="A408" s="685">
        <v>44437</v>
      </c>
      <c r="B408" s="686">
        <v>0.47222222222222227</v>
      </c>
      <c r="C408" s="983">
        <v>22</v>
      </c>
      <c r="D408" s="977">
        <f t="shared" si="79"/>
        <v>0.24470899470899474</v>
      </c>
      <c r="E408" s="825">
        <f t="shared" si="87"/>
        <v>0.23919753086419754</v>
      </c>
      <c r="F408" s="626" t="s">
        <v>175</v>
      </c>
      <c r="G408" s="868" t="s">
        <v>852</v>
      </c>
      <c r="H408" s="618">
        <v>1545</v>
      </c>
      <c r="I408" s="626" t="s">
        <v>13</v>
      </c>
      <c r="J408" s="625">
        <v>630</v>
      </c>
      <c r="K408" s="666">
        <v>195</v>
      </c>
      <c r="L408" s="666">
        <v>222</v>
      </c>
      <c r="M408" s="795">
        <v>153</v>
      </c>
      <c r="N408" s="679" t="s">
        <v>57</v>
      </c>
      <c r="O408" s="776">
        <f t="shared" si="84"/>
        <v>190</v>
      </c>
      <c r="P408" s="689">
        <f t="shared" si="85"/>
        <v>0.19826349206349206</v>
      </c>
      <c r="Q408" s="672" t="s">
        <v>892</v>
      </c>
      <c r="R408" s="896" t="s">
        <v>15</v>
      </c>
      <c r="S408" s="626">
        <v>630</v>
      </c>
      <c r="T408" s="776">
        <v>217</v>
      </c>
      <c r="U408" s="666">
        <v>214</v>
      </c>
      <c r="V408" s="666">
        <v>171</v>
      </c>
      <c r="W408" s="670" t="s">
        <v>236</v>
      </c>
      <c r="X408" s="795">
        <f t="shared" si="88"/>
        <v>200.66666666666666</v>
      </c>
      <c r="Y408" s="942">
        <f t="shared" si="90"/>
        <v>0.19826349206349206</v>
      </c>
      <c r="Z408" s="942">
        <f t="shared" si="89"/>
        <v>0.20939407407407407</v>
      </c>
      <c r="AA408" s="846" t="s">
        <v>891</v>
      </c>
      <c r="AB408" s="943">
        <f t="shared" si="78"/>
        <v>0.4076575661375661</v>
      </c>
      <c r="AC408" s="639"/>
    </row>
    <row r="409" spans="1:29" ht="13.5" thickBot="1" x14ac:dyDescent="0.25">
      <c r="A409" s="685">
        <v>44429</v>
      </c>
      <c r="B409" s="686">
        <v>0.46527777777777773</v>
      </c>
      <c r="C409" s="983">
        <v>20</v>
      </c>
      <c r="D409" s="977">
        <f t="shared" si="79"/>
        <v>0.16388888888888889</v>
      </c>
      <c r="E409" s="825">
        <f t="shared" si="87"/>
        <v>0.1590277777777778</v>
      </c>
      <c r="F409" s="626" t="s">
        <v>175</v>
      </c>
      <c r="G409" s="868" t="s">
        <v>852</v>
      </c>
      <c r="H409" s="618">
        <v>1546</v>
      </c>
      <c r="I409" s="626" t="s">
        <v>13</v>
      </c>
      <c r="J409" s="625">
        <v>1000</v>
      </c>
      <c r="K409" s="666">
        <v>236</v>
      </c>
      <c r="L409" s="666">
        <v>230</v>
      </c>
      <c r="M409" s="795">
        <v>223</v>
      </c>
      <c r="N409" s="679" t="s">
        <v>65</v>
      </c>
      <c r="O409" s="776">
        <f t="shared" si="84"/>
        <v>229.66666666666666</v>
      </c>
      <c r="P409" s="689">
        <f t="shared" si="85"/>
        <v>0.15098286666666666</v>
      </c>
      <c r="Q409" s="671" t="s">
        <v>891</v>
      </c>
      <c r="R409" s="896" t="s">
        <v>15</v>
      </c>
      <c r="S409" s="626">
        <v>1000</v>
      </c>
      <c r="T409" s="776">
        <v>203</v>
      </c>
      <c r="U409" s="666">
        <v>229</v>
      </c>
      <c r="V409" s="666">
        <v>178</v>
      </c>
      <c r="W409" s="670" t="s">
        <v>186</v>
      </c>
      <c r="X409" s="795">
        <f t="shared" si="88"/>
        <v>203.33333333333334</v>
      </c>
      <c r="Y409" s="942">
        <f t="shared" si="90"/>
        <v>0.15098286666666666</v>
      </c>
      <c r="Z409" s="942">
        <f t="shared" si="89"/>
        <v>0.13367133333333334</v>
      </c>
      <c r="AA409" s="845" t="s">
        <v>891</v>
      </c>
      <c r="AB409" s="943">
        <f t="shared" ref="AB409:AB472" si="91">P409+Z409</f>
        <v>0.28465419999999997</v>
      </c>
      <c r="AC409" s="629"/>
    </row>
    <row r="410" spans="1:29" s="630" customFormat="1" ht="13.5" thickBot="1" x14ac:dyDescent="0.25">
      <c r="A410" s="685">
        <v>44418</v>
      </c>
      <c r="B410" s="686">
        <v>0.41388888888888892</v>
      </c>
      <c r="C410" s="983">
        <v>24</v>
      </c>
      <c r="D410" s="977">
        <f t="shared" si="79"/>
        <v>0.37588183421516752</v>
      </c>
      <c r="E410" s="825">
        <f t="shared" si="87"/>
        <v>0.16203703703703703</v>
      </c>
      <c r="F410" s="626" t="s">
        <v>175</v>
      </c>
      <c r="G410" s="868" t="s">
        <v>852</v>
      </c>
      <c r="H410" s="618">
        <v>1548</v>
      </c>
      <c r="I410" s="626" t="s">
        <v>13</v>
      </c>
      <c r="J410" s="625">
        <v>630</v>
      </c>
      <c r="K410" s="666">
        <v>305</v>
      </c>
      <c r="L410" s="666">
        <v>297</v>
      </c>
      <c r="M410" s="795">
        <v>341</v>
      </c>
      <c r="N410" s="679" t="s">
        <v>668</v>
      </c>
      <c r="O410" s="776">
        <f t="shared" si="84"/>
        <v>314.33333333333331</v>
      </c>
      <c r="P410" s="689">
        <f t="shared" si="85"/>
        <v>0.32800433862433859</v>
      </c>
      <c r="Q410" s="671" t="s">
        <v>890</v>
      </c>
      <c r="R410" s="896" t="s">
        <v>15</v>
      </c>
      <c r="S410" s="626">
        <v>630</v>
      </c>
      <c r="T410" s="776">
        <v>147</v>
      </c>
      <c r="U410" s="666">
        <v>121</v>
      </c>
      <c r="V410" s="666">
        <v>69</v>
      </c>
      <c r="W410" s="670" t="s">
        <v>417</v>
      </c>
      <c r="X410" s="795">
        <f t="shared" si="88"/>
        <v>112.33333333333333</v>
      </c>
      <c r="Y410" s="942">
        <f t="shared" si="90"/>
        <v>0.32800433862433859</v>
      </c>
      <c r="Z410" s="942">
        <f t="shared" si="89"/>
        <v>0.11721894179894179</v>
      </c>
      <c r="AA410" s="845" t="s">
        <v>890</v>
      </c>
      <c r="AB410" s="943">
        <f t="shared" si="91"/>
        <v>0.44522328042328041</v>
      </c>
      <c r="AC410" s="639"/>
    </row>
    <row r="411" spans="1:29" s="630" customFormat="1" ht="13.5" thickBot="1" x14ac:dyDescent="0.25">
      <c r="A411" s="685">
        <v>44386</v>
      </c>
      <c r="B411" s="686">
        <v>0.81597222222222221</v>
      </c>
      <c r="C411" s="983">
        <v>30</v>
      </c>
      <c r="D411" s="977">
        <f t="shared" si="79"/>
        <v>0.33680555555555558</v>
      </c>
      <c r="E411" s="825">
        <f t="shared" si="87"/>
        <v>0.29166666666666669</v>
      </c>
      <c r="F411" s="626" t="s">
        <v>175</v>
      </c>
      <c r="G411" s="868" t="s">
        <v>852</v>
      </c>
      <c r="H411" s="618">
        <v>1549</v>
      </c>
      <c r="I411" s="626" t="s">
        <v>13</v>
      </c>
      <c r="J411" s="625">
        <v>400</v>
      </c>
      <c r="K411" s="666">
        <v>194</v>
      </c>
      <c r="L411" s="1137">
        <v>190</v>
      </c>
      <c r="M411" s="1138">
        <v>152</v>
      </c>
      <c r="N411" s="679" t="s">
        <v>243</v>
      </c>
      <c r="O411" s="776">
        <f t="shared" si="84"/>
        <v>178.66666666666666</v>
      </c>
      <c r="P411" s="689">
        <f t="shared" si="85"/>
        <v>0.2936386666666666</v>
      </c>
      <c r="Q411" s="672" t="s">
        <v>547</v>
      </c>
      <c r="R411" s="896" t="s">
        <v>15</v>
      </c>
      <c r="S411" s="626">
        <v>400</v>
      </c>
      <c r="T411" s="776">
        <v>168</v>
      </c>
      <c r="U411" s="666">
        <v>144</v>
      </c>
      <c r="V411" s="666">
        <v>167</v>
      </c>
      <c r="W411" s="670" t="s">
        <v>34</v>
      </c>
      <c r="X411" s="795">
        <f t="shared" si="88"/>
        <v>159.66666666666666</v>
      </c>
      <c r="Y411" s="942">
        <f t="shared" si="90"/>
        <v>0.2936386666666666</v>
      </c>
      <c r="Z411" s="942">
        <f t="shared" si="89"/>
        <v>0.26241216666666661</v>
      </c>
      <c r="AA411" s="846" t="s">
        <v>547</v>
      </c>
      <c r="AB411" s="943">
        <f t="shared" si="91"/>
        <v>0.55605083333333316</v>
      </c>
      <c r="AC411" s="639"/>
    </row>
    <row r="412" spans="1:29" s="630" customFormat="1" ht="13.5" thickBot="1" x14ac:dyDescent="0.25">
      <c r="A412" s="685">
        <v>44384</v>
      </c>
      <c r="B412" s="686">
        <v>0.3888888888888889</v>
      </c>
      <c r="C412" s="983">
        <v>28</v>
      </c>
      <c r="D412" s="977">
        <f t="shared" si="79"/>
        <v>0.58972663139329806</v>
      </c>
      <c r="E412" s="825">
        <f t="shared" si="87"/>
        <v>0.35273368606701938</v>
      </c>
      <c r="F412" s="626" t="s">
        <v>175</v>
      </c>
      <c r="G412" s="868" t="s">
        <v>852</v>
      </c>
      <c r="H412" s="618">
        <v>1550</v>
      </c>
      <c r="I412" s="626" t="s">
        <v>13</v>
      </c>
      <c r="J412" s="625">
        <v>630</v>
      </c>
      <c r="K412" s="666">
        <v>530</v>
      </c>
      <c r="L412" s="666">
        <v>535</v>
      </c>
      <c r="M412" s="795">
        <v>500</v>
      </c>
      <c r="N412" s="679" t="s">
        <v>244</v>
      </c>
      <c r="O412" s="776">
        <f t="shared" si="84"/>
        <v>521.66666666666663</v>
      </c>
      <c r="P412" s="689">
        <f t="shared" si="85"/>
        <v>0.54435502645502643</v>
      </c>
      <c r="Q412" s="671" t="s">
        <v>888</v>
      </c>
      <c r="R412" s="896" t="s">
        <v>15</v>
      </c>
      <c r="S412" s="626">
        <v>630</v>
      </c>
      <c r="T412" s="776">
        <v>320</v>
      </c>
      <c r="U412" s="666">
        <v>300</v>
      </c>
      <c r="V412" s="666">
        <v>270</v>
      </c>
      <c r="W412" s="670" t="s">
        <v>889</v>
      </c>
      <c r="X412" s="795">
        <f t="shared" si="88"/>
        <v>296.66666666666669</v>
      </c>
      <c r="Y412" s="942">
        <f t="shared" si="90"/>
        <v>0.54435502645502643</v>
      </c>
      <c r="Z412" s="942">
        <f t="shared" si="89"/>
        <v>0.30956931216931222</v>
      </c>
      <c r="AA412" s="845" t="s">
        <v>888</v>
      </c>
      <c r="AB412" s="943">
        <f t="shared" si="91"/>
        <v>0.8539243386243387</v>
      </c>
      <c r="AC412" s="639"/>
    </row>
    <row r="413" spans="1:29" s="630" customFormat="1" ht="13.5" thickBot="1" x14ac:dyDescent="0.25">
      <c r="A413" s="991">
        <v>44370</v>
      </c>
      <c r="B413" s="686">
        <v>0.58333333333333337</v>
      </c>
      <c r="C413" s="983">
        <v>30</v>
      </c>
      <c r="D413" s="1099">
        <f t="shared" si="79"/>
        <v>1.7361111111111112E-2</v>
      </c>
      <c r="E413" s="1100"/>
      <c r="F413" s="767" t="s">
        <v>150</v>
      </c>
      <c r="G413" s="1101" t="s">
        <v>852</v>
      </c>
      <c r="H413" s="885">
        <v>2001</v>
      </c>
      <c r="I413" s="767" t="s">
        <v>13</v>
      </c>
      <c r="J413" s="745">
        <v>40</v>
      </c>
      <c r="K413" s="723">
        <v>1</v>
      </c>
      <c r="L413" s="723">
        <v>0</v>
      </c>
      <c r="M413" s="810">
        <v>0</v>
      </c>
      <c r="N413" s="821" t="s">
        <v>46</v>
      </c>
      <c r="O413" s="783">
        <f t="shared" si="84"/>
        <v>0.33333333333333331</v>
      </c>
      <c r="P413" s="689">
        <f t="shared" si="85"/>
        <v>5.4783333333333333E-3</v>
      </c>
      <c r="Q413" s="724"/>
      <c r="R413" s="906"/>
      <c r="S413" s="821"/>
      <c r="T413" s="783"/>
      <c r="U413" s="664"/>
      <c r="V413" s="664"/>
      <c r="W413" s="706"/>
      <c r="X413" s="1129">
        <f t="shared" si="88"/>
        <v>0</v>
      </c>
      <c r="Y413" s="942">
        <f t="shared" si="90"/>
        <v>5.4783333333333333E-3</v>
      </c>
      <c r="Z413" s="942"/>
      <c r="AA413" s="844"/>
      <c r="AB413" s="943">
        <f t="shared" si="91"/>
        <v>5.4783333333333333E-3</v>
      </c>
    </row>
    <row r="414" spans="1:29" s="630" customFormat="1" ht="13.5" thickBot="1" x14ac:dyDescent="0.25">
      <c r="A414" s="991">
        <v>44407</v>
      </c>
      <c r="B414" s="686">
        <v>0.45833333333333331</v>
      </c>
      <c r="C414" s="983">
        <v>23</v>
      </c>
      <c r="D414" s="1099">
        <f t="shared" si="79"/>
        <v>0.78125</v>
      </c>
      <c r="E414" s="1100"/>
      <c r="F414" s="767" t="s">
        <v>150</v>
      </c>
      <c r="G414" s="1101" t="s">
        <v>852</v>
      </c>
      <c r="H414" s="885">
        <v>2002</v>
      </c>
      <c r="I414" s="767" t="s">
        <v>13</v>
      </c>
      <c r="J414" s="745">
        <v>40</v>
      </c>
      <c r="K414" s="723">
        <v>30</v>
      </c>
      <c r="L414" s="723">
        <v>40</v>
      </c>
      <c r="M414" s="810">
        <v>45</v>
      </c>
      <c r="N414" s="821" t="s">
        <v>457</v>
      </c>
      <c r="O414" s="783">
        <f t="shared" si="84"/>
        <v>38.333333333333336</v>
      </c>
      <c r="P414" s="689">
        <f t="shared" si="85"/>
        <v>0.63000833333333328</v>
      </c>
      <c r="Q414" s="724"/>
      <c r="R414" s="906"/>
      <c r="S414" s="821"/>
      <c r="T414" s="783"/>
      <c r="U414" s="664"/>
      <c r="V414" s="664"/>
      <c r="W414" s="706"/>
      <c r="X414" s="1129"/>
      <c r="Y414" s="942">
        <f t="shared" si="90"/>
        <v>0.63000833333333328</v>
      </c>
      <c r="Z414" s="942"/>
      <c r="AA414" s="844"/>
      <c r="AB414" s="943">
        <f t="shared" si="91"/>
        <v>0.63000833333333328</v>
      </c>
    </row>
    <row r="415" spans="1:29" s="630" customFormat="1" ht="13.5" thickBot="1" x14ac:dyDescent="0.25">
      <c r="A415" s="991">
        <v>44406</v>
      </c>
      <c r="B415" s="686">
        <v>0.64583333333333337</v>
      </c>
      <c r="C415" s="983">
        <v>27</v>
      </c>
      <c r="D415" s="1099">
        <f t="shared" si="79"/>
        <v>1.388888888888889E-2</v>
      </c>
      <c r="E415" s="1100"/>
      <c r="F415" s="767" t="s">
        <v>150</v>
      </c>
      <c r="G415" s="1101" t="s">
        <v>852</v>
      </c>
      <c r="H415" s="885">
        <v>2003</v>
      </c>
      <c r="I415" s="767" t="s">
        <v>13</v>
      </c>
      <c r="J415" s="745">
        <v>25</v>
      </c>
      <c r="K415" s="723">
        <v>0.5</v>
      </c>
      <c r="L415" s="723">
        <v>0.4</v>
      </c>
      <c r="M415" s="810">
        <v>0.5</v>
      </c>
      <c r="N415" s="821" t="s">
        <v>887</v>
      </c>
      <c r="O415" s="783">
        <f t="shared" si="84"/>
        <v>0.46666666666666662</v>
      </c>
      <c r="P415" s="689">
        <f t="shared" si="85"/>
        <v>1.2271466666666666E-2</v>
      </c>
      <c r="Q415" s="724"/>
      <c r="R415" s="906"/>
      <c r="S415" s="821"/>
      <c r="T415" s="783"/>
      <c r="U415" s="664"/>
      <c r="V415" s="664"/>
      <c r="W415" s="706"/>
      <c r="X415" s="1129">
        <f>(T415+U415+V415)/3</f>
        <v>0</v>
      </c>
      <c r="Y415" s="942">
        <f t="shared" si="90"/>
        <v>1.2271466666666666E-2</v>
      </c>
      <c r="Z415" s="942"/>
      <c r="AA415" s="844"/>
      <c r="AB415" s="943">
        <f t="shared" si="91"/>
        <v>1.2271466666666666E-2</v>
      </c>
    </row>
    <row r="416" spans="1:29" s="630" customFormat="1" ht="26.25" thickBot="1" x14ac:dyDescent="0.25">
      <c r="A416" s="937">
        <v>44417</v>
      </c>
      <c r="B416" s="686">
        <v>0.65625</v>
      </c>
      <c r="C416" s="983">
        <v>30</v>
      </c>
      <c r="D416" s="1099">
        <f t="shared" si="79"/>
        <v>0</v>
      </c>
      <c r="E416" s="1100"/>
      <c r="F416" s="767" t="s">
        <v>150</v>
      </c>
      <c r="G416" s="1101" t="s">
        <v>852</v>
      </c>
      <c r="H416" s="885">
        <v>2004</v>
      </c>
      <c r="I416" s="767" t="s">
        <v>998</v>
      </c>
      <c r="J416" s="745">
        <v>40</v>
      </c>
      <c r="K416" s="723"/>
      <c r="L416" s="723"/>
      <c r="M416" s="810"/>
      <c r="N416" s="821"/>
      <c r="O416" s="783"/>
      <c r="P416" s="689"/>
      <c r="Q416" s="724"/>
      <c r="R416" s="906"/>
      <c r="S416" s="821"/>
      <c r="T416" s="783"/>
      <c r="U416" s="664"/>
      <c r="V416" s="664"/>
      <c r="W416" s="706"/>
      <c r="X416" s="1129"/>
      <c r="Y416" s="942">
        <f t="shared" si="90"/>
        <v>0</v>
      </c>
      <c r="Z416" s="942"/>
      <c r="AA416" s="844"/>
      <c r="AB416" s="943">
        <f t="shared" si="91"/>
        <v>0</v>
      </c>
    </row>
    <row r="417" spans="1:28" s="630" customFormat="1" ht="13.5" thickBot="1" x14ac:dyDescent="0.25">
      <c r="A417" s="937">
        <v>44368</v>
      </c>
      <c r="B417" s="686">
        <v>0.76458333333333339</v>
      </c>
      <c r="C417" s="983">
        <v>32</v>
      </c>
      <c r="D417" s="1099">
        <f t="shared" ref="D417:D480" si="92">(MAX(K417:M417))/J417/1.44</f>
        <v>0</v>
      </c>
      <c r="E417" s="1100"/>
      <c r="F417" s="767" t="s">
        <v>150</v>
      </c>
      <c r="G417" s="1101" t="s">
        <v>852</v>
      </c>
      <c r="H417" s="885">
        <v>2005</v>
      </c>
      <c r="I417" s="767" t="s">
        <v>13</v>
      </c>
      <c r="J417" s="745">
        <v>40</v>
      </c>
      <c r="K417" s="723">
        <v>0</v>
      </c>
      <c r="L417" s="723">
        <v>0</v>
      </c>
      <c r="M417" s="810">
        <v>0</v>
      </c>
      <c r="N417" s="821" t="s">
        <v>66</v>
      </c>
      <c r="O417" s="783">
        <f t="shared" ref="O417:O448" si="93">(K417+L417+M417)/3</f>
        <v>0</v>
      </c>
      <c r="P417" s="689">
        <f t="shared" ref="P417:P448" si="94">1.73*0.38*O417/J417</f>
        <v>0</v>
      </c>
      <c r="Q417" s="724"/>
      <c r="R417" s="906"/>
      <c r="S417" s="821"/>
      <c r="T417" s="783"/>
      <c r="U417" s="664"/>
      <c r="V417" s="664"/>
      <c r="W417" s="706"/>
      <c r="X417" s="1129"/>
      <c r="Y417" s="942">
        <f t="shared" si="90"/>
        <v>0</v>
      </c>
      <c r="Z417" s="942"/>
      <c r="AA417" s="844"/>
      <c r="AB417" s="943">
        <f t="shared" si="91"/>
        <v>0</v>
      </c>
    </row>
    <row r="418" spans="1:28" s="630" customFormat="1" ht="13.5" thickBot="1" x14ac:dyDescent="0.25">
      <c r="A418" s="937">
        <v>44406</v>
      </c>
      <c r="B418" s="686">
        <v>0.66319444444444442</v>
      </c>
      <c r="C418" s="983">
        <v>27</v>
      </c>
      <c r="D418" s="1099">
        <f t="shared" si="92"/>
        <v>1.388888888888889E-2</v>
      </c>
      <c r="E418" s="1100"/>
      <c r="F418" s="767" t="s">
        <v>150</v>
      </c>
      <c r="G418" s="1101" t="s">
        <v>852</v>
      </c>
      <c r="H418" s="885">
        <v>2006</v>
      </c>
      <c r="I418" s="767" t="s">
        <v>13</v>
      </c>
      <c r="J418" s="745">
        <v>40</v>
      </c>
      <c r="K418" s="723">
        <v>0.7</v>
      </c>
      <c r="L418" s="723">
        <v>0.4</v>
      </c>
      <c r="M418" s="810">
        <v>0.8</v>
      </c>
      <c r="N418" s="821" t="s">
        <v>886</v>
      </c>
      <c r="O418" s="783">
        <f t="shared" si="93"/>
        <v>0.63333333333333341</v>
      </c>
      <c r="P418" s="689">
        <f t="shared" si="94"/>
        <v>1.0408833333333334E-2</v>
      </c>
      <c r="Q418" s="724"/>
      <c r="R418" s="906"/>
      <c r="S418" s="821"/>
      <c r="T418" s="783"/>
      <c r="U418" s="664"/>
      <c r="V418" s="664"/>
      <c r="W418" s="706"/>
      <c r="X418" s="1129">
        <f>(T418+U418+V418)/3</f>
        <v>0</v>
      </c>
      <c r="Y418" s="942">
        <f t="shared" si="90"/>
        <v>1.0408833333333334E-2</v>
      </c>
      <c r="Z418" s="942"/>
      <c r="AA418" s="844"/>
      <c r="AB418" s="943">
        <f t="shared" si="91"/>
        <v>1.0408833333333334E-2</v>
      </c>
    </row>
    <row r="419" spans="1:28" s="630" customFormat="1" ht="13.5" thickBot="1" x14ac:dyDescent="0.25">
      <c r="A419" s="937">
        <v>44368</v>
      </c>
      <c r="B419" s="1043">
        <v>0.41736111111111113</v>
      </c>
      <c r="C419" s="938">
        <v>31</v>
      </c>
      <c r="D419" s="1099">
        <f t="shared" si="92"/>
        <v>0.19097222222222224</v>
      </c>
      <c r="E419" s="1100"/>
      <c r="F419" s="767" t="s">
        <v>150</v>
      </c>
      <c r="G419" s="1101" t="s">
        <v>852</v>
      </c>
      <c r="H419" s="885">
        <v>2007</v>
      </c>
      <c r="I419" s="767" t="s">
        <v>13</v>
      </c>
      <c r="J419" s="745">
        <v>40</v>
      </c>
      <c r="K419" s="723">
        <v>4</v>
      </c>
      <c r="L419" s="723">
        <v>11</v>
      </c>
      <c r="M419" s="810">
        <v>0</v>
      </c>
      <c r="N419" s="821" t="s">
        <v>317</v>
      </c>
      <c r="O419" s="783">
        <f t="shared" si="93"/>
        <v>5</v>
      </c>
      <c r="P419" s="689">
        <f t="shared" si="94"/>
        <v>8.2174999999999998E-2</v>
      </c>
      <c r="Q419" s="724"/>
      <c r="R419" s="906"/>
      <c r="S419" s="821"/>
      <c r="T419" s="783"/>
      <c r="U419" s="664"/>
      <c r="V419" s="664"/>
      <c r="W419" s="706"/>
      <c r="X419" s="1129"/>
      <c r="Y419" s="942">
        <f t="shared" si="90"/>
        <v>8.2174999999999998E-2</v>
      </c>
      <c r="Z419" s="942"/>
      <c r="AA419" s="844"/>
      <c r="AB419" s="943">
        <f t="shared" si="91"/>
        <v>8.2174999999999998E-2</v>
      </c>
    </row>
    <row r="420" spans="1:28" s="630" customFormat="1" ht="13.5" thickBot="1" x14ac:dyDescent="0.25">
      <c r="A420" s="937">
        <v>44381</v>
      </c>
      <c r="B420" s="1043">
        <v>0.375</v>
      </c>
      <c r="C420" s="1069">
        <v>23</v>
      </c>
      <c r="D420" s="1099">
        <f t="shared" si="92"/>
        <v>0.34722222222222221</v>
      </c>
      <c r="E420" s="1100"/>
      <c r="F420" s="767" t="s">
        <v>150</v>
      </c>
      <c r="G420" s="871" t="s">
        <v>852</v>
      </c>
      <c r="H420" s="885">
        <v>2008</v>
      </c>
      <c r="I420" s="767" t="s">
        <v>13</v>
      </c>
      <c r="J420" s="745">
        <v>40</v>
      </c>
      <c r="K420" s="723">
        <v>0</v>
      </c>
      <c r="L420" s="723">
        <v>20</v>
      </c>
      <c r="M420" s="810">
        <v>0</v>
      </c>
      <c r="N420" s="821" t="s">
        <v>17</v>
      </c>
      <c r="O420" s="783">
        <f t="shared" si="93"/>
        <v>6.666666666666667</v>
      </c>
      <c r="P420" s="689">
        <f t="shared" si="94"/>
        <v>0.10956666666666667</v>
      </c>
      <c r="Q420" s="724"/>
      <c r="R420" s="906"/>
      <c r="S420" s="821"/>
      <c r="T420" s="783"/>
      <c r="U420" s="664"/>
      <c r="V420" s="664"/>
      <c r="W420" s="706"/>
      <c r="X420" s="1129">
        <f>(T420+U420+V420)/3</f>
        <v>0</v>
      </c>
      <c r="Y420" s="942">
        <f t="shared" si="90"/>
        <v>0.10956666666666667</v>
      </c>
      <c r="Z420" s="942"/>
      <c r="AA420" s="844"/>
      <c r="AB420" s="943">
        <f t="shared" si="91"/>
        <v>0.10956666666666667</v>
      </c>
    </row>
    <row r="421" spans="1:28" s="630" customFormat="1" ht="13.5" thickBot="1" x14ac:dyDescent="0.25">
      <c r="A421" s="937">
        <v>44406</v>
      </c>
      <c r="B421" s="1043">
        <v>0.68055555555555547</v>
      </c>
      <c r="C421" s="1069">
        <v>27</v>
      </c>
      <c r="D421" s="1099">
        <f t="shared" si="92"/>
        <v>8.6805555555555552E-2</v>
      </c>
      <c r="E421" s="1100"/>
      <c r="F421" s="767" t="s">
        <v>150</v>
      </c>
      <c r="G421" s="871" t="s">
        <v>852</v>
      </c>
      <c r="H421" s="885">
        <v>2009</v>
      </c>
      <c r="I421" s="767" t="s">
        <v>13</v>
      </c>
      <c r="J421" s="745">
        <v>40</v>
      </c>
      <c r="K421" s="723">
        <v>2</v>
      </c>
      <c r="L421" s="723">
        <v>5</v>
      </c>
      <c r="M421" s="810">
        <v>3</v>
      </c>
      <c r="N421" s="821" t="s">
        <v>630</v>
      </c>
      <c r="O421" s="783">
        <f t="shared" si="93"/>
        <v>3.3333333333333335</v>
      </c>
      <c r="P421" s="689">
        <f t="shared" si="94"/>
        <v>5.4783333333333337E-2</v>
      </c>
      <c r="Q421" s="724"/>
      <c r="R421" s="906"/>
      <c r="S421" s="821"/>
      <c r="T421" s="783"/>
      <c r="U421" s="664"/>
      <c r="V421" s="664"/>
      <c r="W421" s="706"/>
      <c r="X421" s="1129"/>
      <c r="Y421" s="942">
        <f t="shared" si="90"/>
        <v>5.4783333333333337E-2</v>
      </c>
      <c r="Z421" s="942"/>
      <c r="AA421" s="844"/>
      <c r="AB421" s="943">
        <f t="shared" si="91"/>
        <v>5.4783333333333337E-2</v>
      </c>
    </row>
    <row r="422" spans="1:28" s="630" customFormat="1" ht="13.5" thickBot="1" x14ac:dyDescent="0.25">
      <c r="A422" s="937">
        <v>44370</v>
      </c>
      <c r="B422" s="1043">
        <v>0.54861111111111105</v>
      </c>
      <c r="C422" s="1069">
        <v>30</v>
      </c>
      <c r="D422" s="1099">
        <f t="shared" si="92"/>
        <v>0.92013888888888884</v>
      </c>
      <c r="E422" s="1100"/>
      <c r="F422" s="767" t="s">
        <v>150</v>
      </c>
      <c r="G422" s="871" t="s">
        <v>852</v>
      </c>
      <c r="H422" s="885">
        <v>2010</v>
      </c>
      <c r="I422" s="767" t="s">
        <v>13</v>
      </c>
      <c r="J422" s="745">
        <v>40</v>
      </c>
      <c r="K422" s="723">
        <v>48</v>
      </c>
      <c r="L422" s="723">
        <v>53</v>
      </c>
      <c r="M422" s="810">
        <v>39</v>
      </c>
      <c r="N422" s="821" t="s">
        <v>879</v>
      </c>
      <c r="O422" s="783">
        <f t="shared" si="93"/>
        <v>46.666666666666664</v>
      </c>
      <c r="P422" s="689">
        <f t="shared" si="94"/>
        <v>0.76696666666666657</v>
      </c>
      <c r="Q422" s="724"/>
      <c r="R422" s="906"/>
      <c r="S422" s="821"/>
      <c r="T422" s="783"/>
      <c r="U422" s="664"/>
      <c r="V422" s="664"/>
      <c r="W422" s="706"/>
      <c r="X422" s="1129"/>
      <c r="Y422" s="942">
        <f t="shared" si="90"/>
        <v>0.76696666666666657</v>
      </c>
      <c r="Z422" s="942"/>
      <c r="AA422" s="844"/>
      <c r="AB422" s="943">
        <f t="shared" si="91"/>
        <v>0.76696666666666657</v>
      </c>
    </row>
    <row r="423" spans="1:28" s="630" customFormat="1" ht="13.5" thickBot="1" x14ac:dyDescent="0.25">
      <c r="A423" s="937">
        <v>44407</v>
      </c>
      <c r="B423" s="1043">
        <v>0.36805555555555558</v>
      </c>
      <c r="C423" s="1069">
        <v>21</v>
      </c>
      <c r="D423" s="1099">
        <f t="shared" si="92"/>
        <v>0.1388888888888889</v>
      </c>
      <c r="E423" s="1100"/>
      <c r="F423" s="767" t="s">
        <v>150</v>
      </c>
      <c r="G423" s="870" t="s">
        <v>852</v>
      </c>
      <c r="H423" s="885">
        <v>2011</v>
      </c>
      <c r="I423" s="767" t="s">
        <v>13</v>
      </c>
      <c r="J423" s="745">
        <v>40</v>
      </c>
      <c r="K423" s="723">
        <v>6</v>
      </c>
      <c r="L423" s="723">
        <v>8</v>
      </c>
      <c r="M423" s="810">
        <v>2</v>
      </c>
      <c r="N423" s="821" t="s">
        <v>243</v>
      </c>
      <c r="O423" s="783">
        <f t="shared" si="93"/>
        <v>5.333333333333333</v>
      </c>
      <c r="P423" s="689">
        <f t="shared" si="94"/>
        <v>8.7653333333333333E-2</v>
      </c>
      <c r="Q423" s="724"/>
      <c r="R423" s="906"/>
      <c r="S423" s="821"/>
      <c r="T423" s="783"/>
      <c r="U423" s="664"/>
      <c r="V423" s="664"/>
      <c r="W423" s="706"/>
      <c r="X423" s="1129"/>
      <c r="Y423" s="942">
        <f t="shared" si="90"/>
        <v>8.7653333333333333E-2</v>
      </c>
      <c r="Z423" s="942"/>
      <c r="AA423" s="844"/>
      <c r="AB423" s="943">
        <f t="shared" si="91"/>
        <v>8.7653333333333333E-2</v>
      </c>
    </row>
    <row r="424" spans="1:28" s="630" customFormat="1" ht="13.5" thickBot="1" x14ac:dyDescent="0.25">
      <c r="A424" s="937">
        <v>44381</v>
      </c>
      <c r="B424" s="1043">
        <v>0.4236111111111111</v>
      </c>
      <c r="C424" s="1069">
        <v>23</v>
      </c>
      <c r="D424" s="1099">
        <f t="shared" si="92"/>
        <v>0.11022927689594356</v>
      </c>
      <c r="E424" s="1100"/>
      <c r="F424" s="767" t="s">
        <v>150</v>
      </c>
      <c r="G424" s="870" t="s">
        <v>852</v>
      </c>
      <c r="H424" s="885">
        <v>2012</v>
      </c>
      <c r="I424" s="767" t="s">
        <v>13</v>
      </c>
      <c r="J424" s="745">
        <v>63</v>
      </c>
      <c r="K424" s="723">
        <v>3</v>
      </c>
      <c r="L424" s="723">
        <v>10</v>
      </c>
      <c r="M424" s="810">
        <v>3</v>
      </c>
      <c r="N424" s="821" t="s">
        <v>20</v>
      </c>
      <c r="O424" s="783">
        <f t="shared" si="93"/>
        <v>5.333333333333333</v>
      </c>
      <c r="P424" s="689">
        <f t="shared" si="94"/>
        <v>5.5652910052910051E-2</v>
      </c>
      <c r="Q424" s="724"/>
      <c r="R424" s="906"/>
      <c r="S424" s="821"/>
      <c r="T424" s="783"/>
      <c r="U424" s="664"/>
      <c r="V424" s="664"/>
      <c r="W424" s="706"/>
      <c r="X424" s="1129">
        <f>(T424+U424+V424)/3</f>
        <v>0</v>
      </c>
      <c r="Y424" s="942">
        <f t="shared" si="90"/>
        <v>5.5652910052910051E-2</v>
      </c>
      <c r="Z424" s="942"/>
      <c r="AA424" s="844"/>
      <c r="AB424" s="943">
        <f t="shared" si="91"/>
        <v>5.5652910052910051E-2</v>
      </c>
    </row>
    <row r="425" spans="1:28" s="630" customFormat="1" ht="13.5" thickBot="1" x14ac:dyDescent="0.25">
      <c r="A425" s="937">
        <v>44368</v>
      </c>
      <c r="B425" s="1043">
        <v>0.77986111111111101</v>
      </c>
      <c r="C425" s="1069">
        <v>32</v>
      </c>
      <c r="D425" s="1099">
        <f t="shared" si="92"/>
        <v>0</v>
      </c>
      <c r="E425" s="1100"/>
      <c r="F425" s="767" t="s">
        <v>150</v>
      </c>
      <c r="G425" s="868" t="s">
        <v>852</v>
      </c>
      <c r="H425" s="885">
        <v>2013</v>
      </c>
      <c r="I425" s="767" t="s">
        <v>13</v>
      </c>
      <c r="J425" s="745">
        <v>40</v>
      </c>
      <c r="K425" s="723">
        <v>0</v>
      </c>
      <c r="L425" s="723">
        <v>0</v>
      </c>
      <c r="M425" s="810">
        <v>0</v>
      </c>
      <c r="N425" s="821" t="s">
        <v>20</v>
      </c>
      <c r="O425" s="783">
        <f t="shared" si="93"/>
        <v>0</v>
      </c>
      <c r="P425" s="689">
        <f t="shared" si="94"/>
        <v>0</v>
      </c>
      <c r="Q425" s="724"/>
      <c r="R425" s="906"/>
      <c r="S425" s="821"/>
      <c r="T425" s="783"/>
      <c r="U425" s="664"/>
      <c r="V425" s="664"/>
      <c r="W425" s="706"/>
      <c r="X425" s="1129"/>
      <c r="Y425" s="942">
        <f t="shared" si="90"/>
        <v>0</v>
      </c>
      <c r="Z425" s="942"/>
      <c r="AA425" s="844"/>
      <c r="AB425" s="943">
        <f t="shared" si="91"/>
        <v>0</v>
      </c>
    </row>
    <row r="426" spans="1:28" s="630" customFormat="1" ht="13.5" thickBot="1" x14ac:dyDescent="0.25">
      <c r="A426" s="991">
        <v>44406</v>
      </c>
      <c r="B426" s="686">
        <v>0.41666666666666669</v>
      </c>
      <c r="C426" s="983">
        <v>23</v>
      </c>
      <c r="D426" s="1099">
        <f t="shared" si="92"/>
        <v>0.10416666666666667</v>
      </c>
      <c r="E426" s="1100"/>
      <c r="F426" s="767" t="s">
        <v>150</v>
      </c>
      <c r="G426" s="1101" t="s">
        <v>852</v>
      </c>
      <c r="H426" s="885">
        <v>2014</v>
      </c>
      <c r="I426" s="767" t="s">
        <v>13</v>
      </c>
      <c r="J426" s="745">
        <v>40</v>
      </c>
      <c r="K426" s="723">
        <v>5</v>
      </c>
      <c r="L426" s="723">
        <v>6</v>
      </c>
      <c r="M426" s="810">
        <v>4</v>
      </c>
      <c r="N426" s="821" t="s">
        <v>885</v>
      </c>
      <c r="O426" s="783">
        <f t="shared" si="93"/>
        <v>5</v>
      </c>
      <c r="P426" s="689">
        <f t="shared" si="94"/>
        <v>8.2174999999999998E-2</v>
      </c>
      <c r="Q426" s="724"/>
      <c r="R426" s="906"/>
      <c r="S426" s="821"/>
      <c r="T426" s="783"/>
      <c r="U426" s="664"/>
      <c r="V426" s="664"/>
      <c r="W426" s="706"/>
      <c r="X426" s="1129">
        <f>(T426+U426+V426)/3</f>
        <v>0</v>
      </c>
      <c r="Y426" s="942">
        <f t="shared" si="90"/>
        <v>8.2174999999999998E-2</v>
      </c>
      <c r="Z426" s="942"/>
      <c r="AA426" s="844"/>
      <c r="AB426" s="943">
        <f t="shared" si="91"/>
        <v>8.2174999999999998E-2</v>
      </c>
    </row>
    <row r="427" spans="1:28" s="630" customFormat="1" ht="13.5" thickBot="1" x14ac:dyDescent="0.25">
      <c r="A427" s="991">
        <v>44406</v>
      </c>
      <c r="B427" s="686">
        <v>0.42708333333333331</v>
      </c>
      <c r="C427" s="983">
        <v>23</v>
      </c>
      <c r="D427" s="1099">
        <f t="shared" si="92"/>
        <v>6.9444444444444448E-2</v>
      </c>
      <c r="E427" s="1100"/>
      <c r="F427" s="767" t="s">
        <v>150</v>
      </c>
      <c r="G427" s="1101" t="s">
        <v>852</v>
      </c>
      <c r="H427" s="885">
        <v>2015</v>
      </c>
      <c r="I427" s="767" t="s">
        <v>13</v>
      </c>
      <c r="J427" s="745">
        <v>40</v>
      </c>
      <c r="K427" s="723">
        <v>3</v>
      </c>
      <c r="L427" s="723">
        <v>4</v>
      </c>
      <c r="M427" s="810">
        <v>2</v>
      </c>
      <c r="N427" s="821" t="s">
        <v>82</v>
      </c>
      <c r="O427" s="783">
        <f t="shared" si="93"/>
        <v>3</v>
      </c>
      <c r="P427" s="689">
        <f t="shared" si="94"/>
        <v>4.9305000000000002E-2</v>
      </c>
      <c r="Q427" s="724"/>
      <c r="R427" s="906"/>
      <c r="S427" s="821"/>
      <c r="T427" s="783"/>
      <c r="U427" s="664"/>
      <c r="V427" s="664"/>
      <c r="W427" s="706"/>
      <c r="X427" s="1129">
        <f>(T427+U427+V427)/3</f>
        <v>0</v>
      </c>
      <c r="Y427" s="942">
        <f t="shared" si="90"/>
        <v>4.9305000000000002E-2</v>
      </c>
      <c r="Z427" s="942"/>
      <c r="AA427" s="844"/>
      <c r="AB427" s="943">
        <f t="shared" si="91"/>
        <v>4.9305000000000002E-2</v>
      </c>
    </row>
    <row r="428" spans="1:28" s="630" customFormat="1" ht="13.5" thickBot="1" x14ac:dyDescent="0.25">
      <c r="A428" s="991">
        <v>44406</v>
      </c>
      <c r="B428" s="686">
        <v>0.44027777777777777</v>
      </c>
      <c r="C428" s="983">
        <v>23</v>
      </c>
      <c r="D428" s="1099">
        <f t="shared" si="92"/>
        <v>0.1736111111111111</v>
      </c>
      <c r="E428" s="1100"/>
      <c r="F428" s="767" t="s">
        <v>150</v>
      </c>
      <c r="G428" s="1101" t="s">
        <v>852</v>
      </c>
      <c r="H428" s="885">
        <v>2016</v>
      </c>
      <c r="I428" s="767" t="s">
        <v>13</v>
      </c>
      <c r="J428" s="745">
        <v>40</v>
      </c>
      <c r="K428" s="723">
        <v>1</v>
      </c>
      <c r="L428" s="723">
        <v>10</v>
      </c>
      <c r="M428" s="810">
        <v>1</v>
      </c>
      <c r="N428" s="821" t="s">
        <v>578</v>
      </c>
      <c r="O428" s="783">
        <f t="shared" si="93"/>
        <v>4</v>
      </c>
      <c r="P428" s="689">
        <f t="shared" si="94"/>
        <v>6.5739999999999993E-2</v>
      </c>
      <c r="Q428" s="724"/>
      <c r="R428" s="906"/>
      <c r="S428" s="821"/>
      <c r="T428" s="783"/>
      <c r="U428" s="664"/>
      <c r="V428" s="664"/>
      <c r="W428" s="706"/>
      <c r="X428" s="1129">
        <f>(T428+U428+V428)/3</f>
        <v>0</v>
      </c>
      <c r="Y428" s="942">
        <f t="shared" si="90"/>
        <v>6.5739999999999993E-2</v>
      </c>
      <c r="Z428" s="942"/>
      <c r="AA428" s="844"/>
      <c r="AB428" s="943">
        <f t="shared" si="91"/>
        <v>6.5739999999999993E-2</v>
      </c>
    </row>
    <row r="429" spans="1:28" s="630" customFormat="1" ht="13.5" thickBot="1" x14ac:dyDescent="0.25">
      <c r="A429" s="991">
        <v>44406</v>
      </c>
      <c r="B429" s="686">
        <v>0.46180555555555558</v>
      </c>
      <c r="C429" s="983">
        <v>23</v>
      </c>
      <c r="D429" s="1099">
        <f t="shared" si="92"/>
        <v>5.2083333333333336E-2</v>
      </c>
      <c r="E429" s="1100"/>
      <c r="F429" s="767" t="s">
        <v>150</v>
      </c>
      <c r="G429" s="1101" t="s">
        <v>852</v>
      </c>
      <c r="H429" s="885">
        <v>2017</v>
      </c>
      <c r="I429" s="767" t="s">
        <v>13</v>
      </c>
      <c r="J429" s="745">
        <v>40</v>
      </c>
      <c r="K429" s="723">
        <v>2</v>
      </c>
      <c r="L429" s="723">
        <v>3</v>
      </c>
      <c r="M429" s="810">
        <v>2</v>
      </c>
      <c r="N429" s="821" t="s">
        <v>45</v>
      </c>
      <c r="O429" s="783">
        <f t="shared" si="93"/>
        <v>2.3333333333333335</v>
      </c>
      <c r="P429" s="689">
        <f t="shared" si="94"/>
        <v>3.8348333333333331E-2</v>
      </c>
      <c r="Q429" s="724"/>
      <c r="R429" s="906"/>
      <c r="S429" s="821"/>
      <c r="T429" s="783"/>
      <c r="U429" s="664"/>
      <c r="V429" s="664"/>
      <c r="W429" s="706"/>
      <c r="X429" s="1129">
        <f>(T429+U429+V429)/3</f>
        <v>0</v>
      </c>
      <c r="Y429" s="942">
        <f t="shared" si="90"/>
        <v>3.8348333333333331E-2</v>
      </c>
      <c r="Z429" s="942"/>
      <c r="AA429" s="844"/>
      <c r="AB429" s="943">
        <f t="shared" si="91"/>
        <v>3.8348333333333331E-2</v>
      </c>
    </row>
    <row r="430" spans="1:28" s="630" customFormat="1" ht="13.5" thickBot="1" x14ac:dyDescent="0.25">
      <c r="A430" s="991">
        <v>44362</v>
      </c>
      <c r="B430" s="686">
        <v>0.8354166666666667</v>
      </c>
      <c r="C430" s="983">
        <v>24</v>
      </c>
      <c r="D430" s="1099">
        <f t="shared" si="92"/>
        <v>5.2083333333333336E-2</v>
      </c>
      <c r="E430" s="1100"/>
      <c r="F430" s="767" t="s">
        <v>150</v>
      </c>
      <c r="G430" s="1101" t="s">
        <v>852</v>
      </c>
      <c r="H430" s="885">
        <v>2018</v>
      </c>
      <c r="I430" s="767" t="s">
        <v>13</v>
      </c>
      <c r="J430" s="745">
        <v>40</v>
      </c>
      <c r="K430" s="723">
        <v>3</v>
      </c>
      <c r="L430" s="723">
        <v>2</v>
      </c>
      <c r="M430" s="810">
        <v>0</v>
      </c>
      <c r="N430" s="821" t="s">
        <v>884</v>
      </c>
      <c r="O430" s="783">
        <f t="shared" si="93"/>
        <v>1.6666666666666667</v>
      </c>
      <c r="P430" s="689">
        <f t="shared" si="94"/>
        <v>2.7391666666666668E-2</v>
      </c>
      <c r="Q430" s="724"/>
      <c r="R430" s="906"/>
      <c r="S430" s="821"/>
      <c r="T430" s="783"/>
      <c r="U430" s="664"/>
      <c r="V430" s="664"/>
      <c r="W430" s="706"/>
      <c r="X430" s="1129"/>
      <c r="Y430" s="942">
        <f t="shared" si="90"/>
        <v>2.7391666666666668E-2</v>
      </c>
      <c r="Z430" s="942"/>
      <c r="AA430" s="844"/>
      <c r="AB430" s="943">
        <f t="shared" si="91"/>
        <v>2.7391666666666668E-2</v>
      </c>
    </row>
    <row r="431" spans="1:28" s="630" customFormat="1" ht="13.5" thickBot="1" x14ac:dyDescent="0.25">
      <c r="A431" s="991">
        <v>44439</v>
      </c>
      <c r="B431" s="686">
        <v>0.3611111111111111</v>
      </c>
      <c r="C431" s="983">
        <v>17</v>
      </c>
      <c r="D431" s="1099">
        <f t="shared" si="92"/>
        <v>6.9444444444444448E-2</v>
      </c>
      <c r="E431" s="1100"/>
      <c r="F431" s="767" t="s">
        <v>150</v>
      </c>
      <c r="G431" s="1101" t="s">
        <v>852</v>
      </c>
      <c r="H431" s="885">
        <v>2019</v>
      </c>
      <c r="I431" s="767" t="s">
        <v>13</v>
      </c>
      <c r="J431" s="745">
        <v>40</v>
      </c>
      <c r="K431" s="723">
        <v>4</v>
      </c>
      <c r="L431" s="723">
        <v>4</v>
      </c>
      <c r="M431" s="810">
        <v>1</v>
      </c>
      <c r="N431" s="821" t="s">
        <v>873</v>
      </c>
      <c r="O431" s="783">
        <f t="shared" si="93"/>
        <v>3</v>
      </c>
      <c r="P431" s="689">
        <f t="shared" si="94"/>
        <v>4.9305000000000002E-2</v>
      </c>
      <c r="Q431" s="724"/>
      <c r="R431" s="906"/>
      <c r="S431" s="821"/>
      <c r="T431" s="783"/>
      <c r="U431" s="664"/>
      <c r="V431" s="664"/>
      <c r="W431" s="706"/>
      <c r="X431" s="1129"/>
      <c r="Y431" s="942">
        <f t="shared" si="90"/>
        <v>4.9305000000000002E-2</v>
      </c>
      <c r="Z431" s="942"/>
      <c r="AA431" s="844"/>
      <c r="AB431" s="943">
        <f t="shared" si="91"/>
        <v>4.9305000000000002E-2</v>
      </c>
    </row>
    <row r="432" spans="1:28" s="630" customFormat="1" ht="13.5" thickBot="1" x14ac:dyDescent="0.25">
      <c r="A432" s="991">
        <v>44368</v>
      </c>
      <c r="B432" s="686">
        <v>0.74861111111111101</v>
      </c>
      <c r="C432" s="983">
        <v>32</v>
      </c>
      <c r="D432" s="1099">
        <f t="shared" si="92"/>
        <v>8.6805555555555552E-2</v>
      </c>
      <c r="E432" s="1100"/>
      <c r="F432" s="767" t="s">
        <v>150</v>
      </c>
      <c r="G432" s="1101" t="s">
        <v>852</v>
      </c>
      <c r="H432" s="885">
        <v>2020</v>
      </c>
      <c r="I432" s="767" t="s">
        <v>13</v>
      </c>
      <c r="J432" s="745">
        <v>40</v>
      </c>
      <c r="K432" s="723">
        <v>0</v>
      </c>
      <c r="L432" s="723">
        <v>5</v>
      </c>
      <c r="M432" s="810">
        <v>2</v>
      </c>
      <c r="N432" s="821" t="s">
        <v>254</v>
      </c>
      <c r="O432" s="783">
        <f t="shared" si="93"/>
        <v>2.3333333333333335</v>
      </c>
      <c r="P432" s="689">
        <f t="shared" si="94"/>
        <v>3.8348333333333331E-2</v>
      </c>
      <c r="Q432" s="724"/>
      <c r="R432" s="906"/>
      <c r="S432" s="821"/>
      <c r="T432" s="783"/>
      <c r="U432" s="664"/>
      <c r="V432" s="664"/>
      <c r="W432" s="706"/>
      <c r="X432" s="1129"/>
      <c r="Y432" s="942">
        <f t="shared" si="90"/>
        <v>3.8348333333333331E-2</v>
      </c>
      <c r="Z432" s="942"/>
      <c r="AA432" s="844"/>
      <c r="AB432" s="943">
        <f t="shared" si="91"/>
        <v>3.8348333333333331E-2</v>
      </c>
    </row>
    <row r="433" spans="1:28" s="630" customFormat="1" ht="13.5" thickBot="1" x14ac:dyDescent="0.25">
      <c r="A433" s="991">
        <v>44406</v>
      </c>
      <c r="B433" s="686">
        <v>0.47916666666666669</v>
      </c>
      <c r="C433" s="983">
        <v>23</v>
      </c>
      <c r="D433" s="1099">
        <f t="shared" si="92"/>
        <v>5.2083333333333336E-2</v>
      </c>
      <c r="E433" s="1100"/>
      <c r="F433" s="767" t="s">
        <v>150</v>
      </c>
      <c r="G433" s="1101" t="s">
        <v>852</v>
      </c>
      <c r="H433" s="885">
        <v>2021</v>
      </c>
      <c r="I433" s="767" t="s">
        <v>13</v>
      </c>
      <c r="J433" s="745">
        <v>40</v>
      </c>
      <c r="K433" s="723">
        <v>0</v>
      </c>
      <c r="L433" s="723">
        <v>2</v>
      </c>
      <c r="M433" s="810">
        <v>3</v>
      </c>
      <c r="N433" s="821" t="s">
        <v>323</v>
      </c>
      <c r="O433" s="783">
        <f t="shared" si="93"/>
        <v>1.6666666666666667</v>
      </c>
      <c r="P433" s="689">
        <f t="shared" si="94"/>
        <v>2.7391666666666668E-2</v>
      </c>
      <c r="Q433" s="724"/>
      <c r="R433" s="906"/>
      <c r="S433" s="821"/>
      <c r="T433" s="783"/>
      <c r="U433" s="664"/>
      <c r="V433" s="664"/>
      <c r="W433" s="706"/>
      <c r="X433" s="1129">
        <f>(T433+U433+V433)/3</f>
        <v>0</v>
      </c>
      <c r="Y433" s="942">
        <f t="shared" si="90"/>
        <v>2.7391666666666668E-2</v>
      </c>
      <c r="Z433" s="942"/>
      <c r="AA433" s="844"/>
      <c r="AB433" s="943">
        <f t="shared" si="91"/>
        <v>2.7391666666666668E-2</v>
      </c>
    </row>
    <row r="434" spans="1:28" s="630" customFormat="1" ht="13.5" thickBot="1" x14ac:dyDescent="0.25">
      <c r="A434" s="991">
        <v>44373</v>
      </c>
      <c r="B434" s="686">
        <v>0.6958333333333333</v>
      </c>
      <c r="C434" s="983">
        <v>21</v>
      </c>
      <c r="D434" s="1099">
        <f t="shared" si="92"/>
        <v>5.2083333333333336E-2</v>
      </c>
      <c r="E434" s="1100"/>
      <c r="F434" s="767" t="s">
        <v>150</v>
      </c>
      <c r="G434" s="1101" t="s">
        <v>852</v>
      </c>
      <c r="H434" s="885">
        <v>2022</v>
      </c>
      <c r="I434" s="767" t="s">
        <v>13</v>
      </c>
      <c r="J434" s="745">
        <v>40</v>
      </c>
      <c r="K434" s="723">
        <v>0</v>
      </c>
      <c r="L434" s="723">
        <v>1</v>
      </c>
      <c r="M434" s="810">
        <v>3</v>
      </c>
      <c r="N434" s="821" t="s">
        <v>883</v>
      </c>
      <c r="O434" s="783">
        <f t="shared" si="93"/>
        <v>1.3333333333333333</v>
      </c>
      <c r="P434" s="689">
        <f t="shared" si="94"/>
        <v>2.1913333333333333E-2</v>
      </c>
      <c r="Q434" s="724"/>
      <c r="R434" s="906"/>
      <c r="S434" s="821"/>
      <c r="T434" s="783"/>
      <c r="U434" s="664"/>
      <c r="V434" s="664"/>
      <c r="W434" s="706"/>
      <c r="X434" s="1129"/>
      <c r="Y434" s="942">
        <f t="shared" si="90"/>
        <v>2.1913333333333333E-2</v>
      </c>
      <c r="Z434" s="942"/>
      <c r="AA434" s="844"/>
      <c r="AB434" s="943">
        <f t="shared" si="91"/>
        <v>2.1913333333333333E-2</v>
      </c>
    </row>
    <row r="435" spans="1:28" s="630" customFormat="1" ht="13.5" thickBot="1" x14ac:dyDescent="0.25">
      <c r="A435" s="991">
        <v>44406</v>
      </c>
      <c r="B435" s="686">
        <v>0.4909722222222222</v>
      </c>
      <c r="C435" s="983">
        <v>23</v>
      </c>
      <c r="D435" s="1099">
        <f t="shared" si="92"/>
        <v>0.19097222222222224</v>
      </c>
      <c r="E435" s="1100"/>
      <c r="F435" s="767" t="s">
        <v>150</v>
      </c>
      <c r="G435" s="1101" t="s">
        <v>852</v>
      </c>
      <c r="H435" s="885">
        <v>2023</v>
      </c>
      <c r="I435" s="767" t="s">
        <v>13</v>
      </c>
      <c r="J435" s="745">
        <v>40</v>
      </c>
      <c r="K435" s="723">
        <v>8</v>
      </c>
      <c r="L435" s="723">
        <v>7</v>
      </c>
      <c r="M435" s="810">
        <v>11</v>
      </c>
      <c r="N435" s="821" t="s">
        <v>331</v>
      </c>
      <c r="O435" s="783">
        <f t="shared" si="93"/>
        <v>8.6666666666666661</v>
      </c>
      <c r="P435" s="689">
        <f t="shared" si="94"/>
        <v>0.14243666666666666</v>
      </c>
      <c r="Q435" s="724"/>
      <c r="R435" s="906"/>
      <c r="S435" s="821"/>
      <c r="T435" s="783"/>
      <c r="U435" s="664"/>
      <c r="V435" s="664"/>
      <c r="W435" s="706"/>
      <c r="X435" s="1129">
        <f>(T435+U435+V435)/3</f>
        <v>0</v>
      </c>
      <c r="Y435" s="942">
        <f t="shared" si="90"/>
        <v>0.14243666666666666</v>
      </c>
      <c r="Z435" s="942"/>
      <c r="AA435" s="844"/>
      <c r="AB435" s="943">
        <f t="shared" si="91"/>
        <v>0.14243666666666666</v>
      </c>
    </row>
    <row r="436" spans="1:28" s="630" customFormat="1" ht="13.5" thickBot="1" x14ac:dyDescent="0.25">
      <c r="A436" s="991">
        <v>44407</v>
      </c>
      <c r="B436" s="686">
        <v>0.39583333333333331</v>
      </c>
      <c r="C436" s="983">
        <v>21</v>
      </c>
      <c r="D436" s="1099">
        <f t="shared" si="92"/>
        <v>8.8183421516754845E-2</v>
      </c>
      <c r="E436" s="1100"/>
      <c r="F436" s="767" t="s">
        <v>150</v>
      </c>
      <c r="G436" s="1101" t="s">
        <v>852</v>
      </c>
      <c r="H436" s="885">
        <v>2024</v>
      </c>
      <c r="I436" s="767" t="s">
        <v>13</v>
      </c>
      <c r="J436" s="745">
        <v>63</v>
      </c>
      <c r="K436" s="723">
        <v>8</v>
      </c>
      <c r="L436" s="723">
        <v>6</v>
      </c>
      <c r="M436" s="810">
        <v>3</v>
      </c>
      <c r="N436" s="821" t="s">
        <v>874</v>
      </c>
      <c r="O436" s="783">
        <f t="shared" si="93"/>
        <v>5.666666666666667</v>
      </c>
      <c r="P436" s="689">
        <f t="shared" si="94"/>
        <v>5.913121693121693E-2</v>
      </c>
      <c r="Q436" s="724"/>
      <c r="R436" s="906"/>
      <c r="S436" s="821"/>
      <c r="T436" s="783"/>
      <c r="U436" s="664"/>
      <c r="V436" s="664"/>
      <c r="W436" s="706"/>
      <c r="X436" s="1129">
        <f>(T436+U436+V436)/3</f>
        <v>0</v>
      </c>
      <c r="Y436" s="942">
        <f t="shared" si="90"/>
        <v>5.913121693121693E-2</v>
      </c>
      <c r="Z436" s="942"/>
      <c r="AA436" s="844"/>
      <c r="AB436" s="943">
        <f t="shared" si="91"/>
        <v>5.913121693121693E-2</v>
      </c>
    </row>
    <row r="437" spans="1:28" s="630" customFormat="1" ht="13.5" thickBot="1" x14ac:dyDescent="0.25">
      <c r="A437" s="991">
        <v>44439</v>
      </c>
      <c r="B437" s="686">
        <v>0.3833333333333333</v>
      </c>
      <c r="C437" s="983">
        <v>17</v>
      </c>
      <c r="D437" s="1099">
        <f t="shared" si="92"/>
        <v>3.4722222222222224E-2</v>
      </c>
      <c r="E437" s="1100"/>
      <c r="F437" s="767" t="s">
        <v>150</v>
      </c>
      <c r="G437" s="1101" t="s">
        <v>852</v>
      </c>
      <c r="H437" s="885">
        <v>2025</v>
      </c>
      <c r="I437" s="767" t="s">
        <v>13</v>
      </c>
      <c r="J437" s="745">
        <v>40</v>
      </c>
      <c r="K437" s="723">
        <v>2</v>
      </c>
      <c r="L437" s="723">
        <v>2</v>
      </c>
      <c r="M437" s="810">
        <v>1</v>
      </c>
      <c r="N437" s="821" t="s">
        <v>519</v>
      </c>
      <c r="O437" s="783">
        <f t="shared" si="93"/>
        <v>1.6666666666666667</v>
      </c>
      <c r="P437" s="689">
        <f t="shared" si="94"/>
        <v>2.7391666666666668E-2</v>
      </c>
      <c r="Q437" s="724"/>
      <c r="R437" s="906"/>
      <c r="S437" s="821"/>
      <c r="T437" s="783"/>
      <c r="U437" s="664"/>
      <c r="V437" s="664"/>
      <c r="W437" s="706"/>
      <c r="X437" s="1129"/>
      <c r="Y437" s="942">
        <f t="shared" si="90"/>
        <v>2.7391666666666668E-2</v>
      </c>
      <c r="Z437" s="942"/>
      <c r="AA437" s="844"/>
      <c r="AB437" s="943">
        <f t="shared" si="91"/>
        <v>2.7391666666666668E-2</v>
      </c>
    </row>
    <row r="438" spans="1:28" s="630" customFormat="1" ht="13.5" thickBot="1" x14ac:dyDescent="0.25">
      <c r="A438" s="991">
        <v>44439</v>
      </c>
      <c r="B438" s="686">
        <v>0.40625</v>
      </c>
      <c r="C438" s="983">
        <v>18</v>
      </c>
      <c r="D438" s="1099">
        <f t="shared" si="92"/>
        <v>3.4722222222222224E-2</v>
      </c>
      <c r="E438" s="1100"/>
      <c r="F438" s="767" t="s">
        <v>150</v>
      </c>
      <c r="G438" s="1101" t="s">
        <v>852</v>
      </c>
      <c r="H438" s="885">
        <v>2026</v>
      </c>
      <c r="I438" s="767" t="s">
        <v>13</v>
      </c>
      <c r="J438" s="745">
        <v>40</v>
      </c>
      <c r="K438" s="723">
        <v>1</v>
      </c>
      <c r="L438" s="723">
        <v>0</v>
      </c>
      <c r="M438" s="810">
        <v>2</v>
      </c>
      <c r="N438" s="821" t="s">
        <v>456</v>
      </c>
      <c r="O438" s="783">
        <f t="shared" si="93"/>
        <v>1</v>
      </c>
      <c r="P438" s="689">
        <f t="shared" si="94"/>
        <v>1.6434999999999998E-2</v>
      </c>
      <c r="Q438" s="724"/>
      <c r="R438" s="906"/>
      <c r="S438" s="821"/>
      <c r="T438" s="783"/>
      <c r="U438" s="664"/>
      <c r="V438" s="664"/>
      <c r="W438" s="706"/>
      <c r="X438" s="1129"/>
      <c r="Y438" s="942">
        <f t="shared" si="90"/>
        <v>1.6434999999999998E-2</v>
      </c>
      <c r="Z438" s="942"/>
      <c r="AA438" s="844"/>
      <c r="AB438" s="943">
        <f t="shared" si="91"/>
        <v>1.6434999999999998E-2</v>
      </c>
    </row>
    <row r="439" spans="1:28" s="630" customFormat="1" ht="13.5" thickBot="1" x14ac:dyDescent="0.25">
      <c r="A439" s="991">
        <v>44439</v>
      </c>
      <c r="B439" s="686">
        <v>0.42152777777777778</v>
      </c>
      <c r="C439" s="983">
        <v>18</v>
      </c>
      <c r="D439" s="1099">
        <f t="shared" si="92"/>
        <v>3.4722222222222224E-2</v>
      </c>
      <c r="E439" s="1100"/>
      <c r="F439" s="767" t="s">
        <v>150</v>
      </c>
      <c r="G439" s="1101" t="s">
        <v>852</v>
      </c>
      <c r="H439" s="885">
        <v>2027</v>
      </c>
      <c r="I439" s="767" t="s">
        <v>13</v>
      </c>
      <c r="J439" s="745">
        <v>40</v>
      </c>
      <c r="K439" s="723">
        <v>2</v>
      </c>
      <c r="L439" s="723">
        <v>2</v>
      </c>
      <c r="M439" s="810">
        <v>1</v>
      </c>
      <c r="N439" s="821" t="s">
        <v>670</v>
      </c>
      <c r="O439" s="783">
        <f t="shared" si="93"/>
        <v>1.6666666666666667</v>
      </c>
      <c r="P439" s="689">
        <f t="shared" si="94"/>
        <v>2.7391666666666668E-2</v>
      </c>
      <c r="Q439" s="724"/>
      <c r="R439" s="906"/>
      <c r="S439" s="821"/>
      <c r="T439" s="783"/>
      <c r="U439" s="664"/>
      <c r="V439" s="664"/>
      <c r="W439" s="706"/>
      <c r="X439" s="1129"/>
      <c r="Y439" s="942">
        <f t="shared" si="90"/>
        <v>2.7391666666666668E-2</v>
      </c>
      <c r="Z439" s="942"/>
      <c r="AA439" s="844"/>
      <c r="AB439" s="943">
        <f t="shared" si="91"/>
        <v>2.7391666666666668E-2</v>
      </c>
    </row>
    <row r="440" spans="1:28" s="630" customFormat="1" ht="13.5" thickBot="1" x14ac:dyDescent="0.25">
      <c r="A440" s="991">
        <v>44439</v>
      </c>
      <c r="B440" s="686">
        <v>0.59375</v>
      </c>
      <c r="C440" s="983">
        <v>22</v>
      </c>
      <c r="D440" s="1099">
        <f t="shared" si="92"/>
        <v>5.2083333333333336E-2</v>
      </c>
      <c r="E440" s="1100"/>
      <c r="F440" s="767" t="s">
        <v>150</v>
      </c>
      <c r="G440" s="1101" t="s">
        <v>852</v>
      </c>
      <c r="H440" s="885">
        <v>2028</v>
      </c>
      <c r="I440" s="767" t="s">
        <v>13</v>
      </c>
      <c r="J440" s="745">
        <v>40</v>
      </c>
      <c r="K440" s="723">
        <v>3</v>
      </c>
      <c r="L440" s="723">
        <v>1</v>
      </c>
      <c r="M440" s="810">
        <v>0</v>
      </c>
      <c r="N440" s="821" t="s">
        <v>457</v>
      </c>
      <c r="O440" s="783">
        <f t="shared" si="93"/>
        <v>1.3333333333333333</v>
      </c>
      <c r="P440" s="689">
        <f t="shared" si="94"/>
        <v>2.1913333333333333E-2</v>
      </c>
      <c r="Q440" s="724"/>
      <c r="R440" s="906"/>
      <c r="S440" s="821"/>
      <c r="T440" s="783"/>
      <c r="U440" s="664"/>
      <c r="V440" s="664"/>
      <c r="W440" s="706"/>
      <c r="X440" s="1129">
        <f>(T440+U440+V440)/3</f>
        <v>0</v>
      </c>
      <c r="Y440" s="942">
        <f t="shared" si="90"/>
        <v>2.1913333333333333E-2</v>
      </c>
      <c r="Z440" s="942"/>
      <c r="AA440" s="844"/>
      <c r="AB440" s="943">
        <f t="shared" si="91"/>
        <v>2.1913333333333333E-2</v>
      </c>
    </row>
    <row r="441" spans="1:28" s="630" customFormat="1" ht="13.5" thickBot="1" x14ac:dyDescent="0.25">
      <c r="A441" s="937">
        <v>44406</v>
      </c>
      <c r="B441" s="1043">
        <v>0.55902777777777779</v>
      </c>
      <c r="C441" s="1069">
        <v>24</v>
      </c>
      <c r="D441" s="1099">
        <f t="shared" si="92"/>
        <v>8.6805555555555552E-2</v>
      </c>
      <c r="E441" s="1100"/>
      <c r="F441" s="767" t="s">
        <v>150</v>
      </c>
      <c r="G441" s="871" t="s">
        <v>852</v>
      </c>
      <c r="H441" s="885">
        <v>2029</v>
      </c>
      <c r="I441" s="767" t="s">
        <v>13</v>
      </c>
      <c r="J441" s="745">
        <v>40</v>
      </c>
      <c r="K441" s="723">
        <v>3</v>
      </c>
      <c r="L441" s="723">
        <v>3</v>
      </c>
      <c r="M441" s="810">
        <v>5</v>
      </c>
      <c r="N441" s="821" t="s">
        <v>52</v>
      </c>
      <c r="O441" s="783">
        <f t="shared" si="93"/>
        <v>3.6666666666666665</v>
      </c>
      <c r="P441" s="689">
        <f t="shared" si="94"/>
        <v>6.0261666666666658E-2</v>
      </c>
      <c r="Q441" s="724"/>
      <c r="R441" s="906"/>
      <c r="S441" s="821"/>
      <c r="T441" s="783"/>
      <c r="U441" s="664"/>
      <c r="V441" s="664"/>
      <c r="W441" s="706"/>
      <c r="X441" s="1129">
        <f>(T441+U441+V441)/3</f>
        <v>0</v>
      </c>
      <c r="Y441" s="942">
        <f t="shared" si="90"/>
        <v>6.0261666666666658E-2</v>
      </c>
      <c r="Z441" s="942"/>
      <c r="AA441" s="844"/>
      <c r="AB441" s="943">
        <f t="shared" si="91"/>
        <v>6.0261666666666658E-2</v>
      </c>
    </row>
    <row r="442" spans="1:28" s="630" customFormat="1" ht="13.5" thickBot="1" x14ac:dyDescent="0.25">
      <c r="A442" s="937">
        <v>44406</v>
      </c>
      <c r="B442" s="1043">
        <v>0.57291666666666663</v>
      </c>
      <c r="C442" s="1069">
        <v>24</v>
      </c>
      <c r="D442" s="1099">
        <f t="shared" si="92"/>
        <v>5.2083333333333336E-2</v>
      </c>
      <c r="E442" s="1100"/>
      <c r="F442" s="767" t="s">
        <v>150</v>
      </c>
      <c r="G442" s="871" t="s">
        <v>852</v>
      </c>
      <c r="H442" s="885">
        <v>2030</v>
      </c>
      <c r="I442" s="767" t="s">
        <v>13</v>
      </c>
      <c r="J442" s="745">
        <v>40</v>
      </c>
      <c r="K442" s="723">
        <v>0</v>
      </c>
      <c r="L442" s="723">
        <v>3</v>
      </c>
      <c r="M442" s="810">
        <v>0</v>
      </c>
      <c r="N442" s="821" t="s">
        <v>882</v>
      </c>
      <c r="O442" s="783">
        <f t="shared" si="93"/>
        <v>1</v>
      </c>
      <c r="P442" s="689">
        <f t="shared" si="94"/>
        <v>1.6434999999999998E-2</v>
      </c>
      <c r="Q442" s="724"/>
      <c r="R442" s="906"/>
      <c r="S442" s="821"/>
      <c r="T442" s="783"/>
      <c r="U442" s="664"/>
      <c r="V442" s="664"/>
      <c r="W442" s="706"/>
      <c r="X442" s="1129">
        <f>(T442+U442+V442)/3</f>
        <v>0</v>
      </c>
      <c r="Y442" s="942">
        <f t="shared" si="90"/>
        <v>1.6434999999999998E-2</v>
      </c>
      <c r="Z442" s="942"/>
      <c r="AA442" s="844"/>
      <c r="AB442" s="943">
        <f t="shared" si="91"/>
        <v>1.6434999999999998E-2</v>
      </c>
    </row>
    <row r="443" spans="1:28" s="630" customFormat="1" ht="13.5" thickBot="1" x14ac:dyDescent="0.25">
      <c r="A443" s="937">
        <v>44406</v>
      </c>
      <c r="B443" s="1043">
        <v>0.58680555555555558</v>
      </c>
      <c r="C443" s="1069">
        <v>24</v>
      </c>
      <c r="D443" s="1099">
        <f t="shared" si="92"/>
        <v>0.10416666666666667</v>
      </c>
      <c r="E443" s="1100"/>
      <c r="F443" s="767" t="s">
        <v>150</v>
      </c>
      <c r="G443" s="870" t="s">
        <v>852</v>
      </c>
      <c r="H443" s="885">
        <v>2031</v>
      </c>
      <c r="I443" s="767" t="s">
        <v>13</v>
      </c>
      <c r="J443" s="745">
        <v>40</v>
      </c>
      <c r="K443" s="723">
        <v>5</v>
      </c>
      <c r="L443" s="723">
        <v>5</v>
      </c>
      <c r="M443" s="810">
        <v>6</v>
      </c>
      <c r="N443" s="821" t="s">
        <v>881</v>
      </c>
      <c r="O443" s="783">
        <f t="shared" si="93"/>
        <v>5.333333333333333</v>
      </c>
      <c r="P443" s="689">
        <f t="shared" si="94"/>
        <v>8.7653333333333333E-2</v>
      </c>
      <c r="Q443" s="724"/>
      <c r="R443" s="906"/>
      <c r="S443" s="821"/>
      <c r="T443" s="783"/>
      <c r="U443" s="664"/>
      <c r="V443" s="664"/>
      <c r="W443" s="706"/>
      <c r="X443" s="1129">
        <f>(T443+U443+V443)/3</f>
        <v>0</v>
      </c>
      <c r="Y443" s="942">
        <f t="shared" si="90"/>
        <v>8.7653333333333333E-2</v>
      </c>
      <c r="Z443" s="942"/>
      <c r="AA443" s="844"/>
      <c r="AB443" s="943">
        <f t="shared" si="91"/>
        <v>8.7653333333333333E-2</v>
      </c>
    </row>
    <row r="444" spans="1:28" s="630" customFormat="1" ht="13.5" thickBot="1" x14ac:dyDescent="0.25">
      <c r="A444" s="937">
        <v>44406</v>
      </c>
      <c r="B444" s="1043">
        <v>0.60416666666666663</v>
      </c>
      <c r="C444" s="1069">
        <v>24</v>
      </c>
      <c r="D444" s="1099">
        <f t="shared" si="92"/>
        <v>8.6805555555555552E-2</v>
      </c>
      <c r="E444" s="1100"/>
      <c r="F444" s="767" t="s">
        <v>150</v>
      </c>
      <c r="G444" s="870" t="s">
        <v>852</v>
      </c>
      <c r="H444" s="885">
        <v>2032</v>
      </c>
      <c r="I444" s="767" t="s">
        <v>13</v>
      </c>
      <c r="J444" s="745">
        <v>40</v>
      </c>
      <c r="K444" s="723">
        <v>5</v>
      </c>
      <c r="L444" s="723">
        <v>3</v>
      </c>
      <c r="M444" s="810">
        <v>4</v>
      </c>
      <c r="N444" s="821" t="s">
        <v>880</v>
      </c>
      <c r="O444" s="783">
        <f t="shared" si="93"/>
        <v>4</v>
      </c>
      <c r="P444" s="689">
        <f t="shared" si="94"/>
        <v>6.5739999999999993E-2</v>
      </c>
      <c r="Q444" s="724"/>
      <c r="R444" s="906"/>
      <c r="S444" s="821"/>
      <c r="T444" s="783"/>
      <c r="U444" s="664"/>
      <c r="V444" s="664"/>
      <c r="W444" s="706"/>
      <c r="X444" s="1129">
        <f>(T444+U444+V444)/3</f>
        <v>0</v>
      </c>
      <c r="Y444" s="942">
        <f t="shared" si="90"/>
        <v>6.5739999999999993E-2</v>
      </c>
      <c r="Z444" s="942"/>
      <c r="AA444" s="844"/>
      <c r="AB444" s="943">
        <f t="shared" si="91"/>
        <v>6.5739999999999993E-2</v>
      </c>
    </row>
    <row r="445" spans="1:28" s="630" customFormat="1" ht="13.5" thickBot="1" x14ac:dyDescent="0.25">
      <c r="A445" s="937">
        <v>44439</v>
      </c>
      <c r="B445" s="1043">
        <v>0.45833333333333331</v>
      </c>
      <c r="C445" s="1069">
        <v>19</v>
      </c>
      <c r="D445" s="1099">
        <f t="shared" si="92"/>
        <v>3.4722222222222224E-2</v>
      </c>
      <c r="E445" s="1100"/>
      <c r="F445" s="767" t="s">
        <v>150</v>
      </c>
      <c r="G445" s="870" t="s">
        <v>852</v>
      </c>
      <c r="H445" s="885">
        <v>2033</v>
      </c>
      <c r="I445" s="767" t="s">
        <v>13</v>
      </c>
      <c r="J445" s="745">
        <v>40</v>
      </c>
      <c r="K445" s="723">
        <v>2</v>
      </c>
      <c r="L445" s="723">
        <v>1</v>
      </c>
      <c r="M445" s="810">
        <v>0</v>
      </c>
      <c r="N445" s="821" t="s">
        <v>156</v>
      </c>
      <c r="O445" s="783">
        <f t="shared" si="93"/>
        <v>1</v>
      </c>
      <c r="P445" s="689">
        <f t="shared" si="94"/>
        <v>1.6434999999999998E-2</v>
      </c>
      <c r="Q445" s="724"/>
      <c r="R445" s="906"/>
      <c r="S445" s="821"/>
      <c r="T445" s="783"/>
      <c r="U445" s="664"/>
      <c r="V445" s="664"/>
      <c r="W445" s="706"/>
      <c r="X445" s="1129"/>
      <c r="Y445" s="942">
        <f t="shared" si="90"/>
        <v>1.6434999999999998E-2</v>
      </c>
      <c r="Z445" s="942"/>
      <c r="AA445" s="844"/>
      <c r="AB445" s="943">
        <f t="shared" si="91"/>
        <v>1.6434999999999998E-2</v>
      </c>
    </row>
    <row r="446" spans="1:28" s="630" customFormat="1" ht="13.5" thickBot="1" x14ac:dyDescent="0.25">
      <c r="A446" s="937">
        <v>44439</v>
      </c>
      <c r="B446" s="1043">
        <v>0.61944444444444446</v>
      </c>
      <c r="C446" s="938">
        <v>22</v>
      </c>
      <c r="D446" s="1099">
        <f t="shared" si="92"/>
        <v>1.7361111111111112E-2</v>
      </c>
      <c r="E446" s="1100"/>
      <c r="F446" s="626" t="s">
        <v>150</v>
      </c>
      <c r="G446" s="868" t="s">
        <v>852</v>
      </c>
      <c r="H446" s="618">
        <v>2034</v>
      </c>
      <c r="I446" s="626" t="s">
        <v>13</v>
      </c>
      <c r="J446" s="625">
        <v>40</v>
      </c>
      <c r="K446" s="723">
        <v>1</v>
      </c>
      <c r="L446" s="723">
        <v>0</v>
      </c>
      <c r="M446" s="810">
        <v>1</v>
      </c>
      <c r="N446" s="679" t="s">
        <v>553</v>
      </c>
      <c r="O446" s="776">
        <f t="shared" si="93"/>
        <v>0.66666666666666663</v>
      </c>
      <c r="P446" s="689">
        <f t="shared" si="94"/>
        <v>1.0956666666666667E-2</v>
      </c>
      <c r="Q446" s="671"/>
      <c r="R446" s="896"/>
      <c r="S446" s="679"/>
      <c r="T446" s="776"/>
      <c r="U446" s="666"/>
      <c r="V446" s="666"/>
      <c r="W446" s="706"/>
      <c r="X446" s="1129">
        <f>(T446+U446+V446)/3</f>
        <v>0</v>
      </c>
      <c r="Y446" s="942">
        <f t="shared" si="90"/>
        <v>1.0956666666666667E-2</v>
      </c>
      <c r="Z446" s="942"/>
      <c r="AA446" s="845"/>
      <c r="AB446" s="943">
        <f t="shared" si="91"/>
        <v>1.0956666666666667E-2</v>
      </c>
    </row>
    <row r="447" spans="1:28" s="630" customFormat="1" ht="13.5" thickBot="1" x14ac:dyDescent="0.25">
      <c r="A447" s="937">
        <v>44439</v>
      </c>
      <c r="B447" s="1043">
        <v>0.67847222222222225</v>
      </c>
      <c r="C447" s="938">
        <v>23</v>
      </c>
      <c r="D447" s="1099">
        <f t="shared" si="92"/>
        <v>5.2083333333333336E-2</v>
      </c>
      <c r="E447" s="1100"/>
      <c r="F447" s="626" t="s">
        <v>150</v>
      </c>
      <c r="G447" s="868" t="s">
        <v>852</v>
      </c>
      <c r="H447" s="618">
        <v>2035</v>
      </c>
      <c r="I447" s="626" t="s">
        <v>13</v>
      </c>
      <c r="J447" s="625">
        <v>40</v>
      </c>
      <c r="K447" s="723">
        <v>1</v>
      </c>
      <c r="L447" s="723">
        <v>1</v>
      </c>
      <c r="M447" s="810">
        <v>3</v>
      </c>
      <c r="N447" s="679" t="s">
        <v>879</v>
      </c>
      <c r="O447" s="776">
        <f t="shared" si="93"/>
        <v>1.6666666666666667</v>
      </c>
      <c r="P447" s="689">
        <f t="shared" si="94"/>
        <v>2.7391666666666668E-2</v>
      </c>
      <c r="Q447" s="671"/>
      <c r="R447" s="896"/>
      <c r="S447" s="679"/>
      <c r="T447" s="776"/>
      <c r="U447" s="666"/>
      <c r="V447" s="666"/>
      <c r="W447" s="706"/>
      <c r="X447" s="1129"/>
      <c r="Y447" s="942">
        <f t="shared" si="90"/>
        <v>2.7391666666666668E-2</v>
      </c>
      <c r="Z447" s="942"/>
      <c r="AA447" s="845"/>
      <c r="AB447" s="943">
        <f t="shared" si="91"/>
        <v>2.7391666666666668E-2</v>
      </c>
    </row>
    <row r="448" spans="1:28" s="630" customFormat="1" ht="13.5" thickBot="1" x14ac:dyDescent="0.25">
      <c r="A448" s="937">
        <v>44439</v>
      </c>
      <c r="B448" s="1043">
        <v>0.47916666666666669</v>
      </c>
      <c r="C448" s="938">
        <v>20</v>
      </c>
      <c r="D448" s="1099">
        <f t="shared" si="92"/>
        <v>0.11111111111111112</v>
      </c>
      <c r="E448" s="1100"/>
      <c r="F448" s="626" t="s">
        <v>150</v>
      </c>
      <c r="G448" s="868" t="s">
        <v>852</v>
      </c>
      <c r="H448" s="618">
        <v>2036</v>
      </c>
      <c r="I448" s="626" t="s">
        <v>13</v>
      </c>
      <c r="J448" s="625">
        <v>25</v>
      </c>
      <c r="K448" s="723">
        <v>2</v>
      </c>
      <c r="L448" s="723">
        <v>1</v>
      </c>
      <c r="M448" s="810">
        <v>4</v>
      </c>
      <c r="N448" s="679" t="s">
        <v>52</v>
      </c>
      <c r="O448" s="776">
        <f t="shared" si="93"/>
        <v>2.3333333333333335</v>
      </c>
      <c r="P448" s="689">
        <f t="shared" si="94"/>
        <v>6.1357333333333333E-2</v>
      </c>
      <c r="Q448" s="671"/>
      <c r="R448" s="896"/>
      <c r="S448" s="679"/>
      <c r="T448" s="776"/>
      <c r="U448" s="666"/>
      <c r="V448" s="666"/>
      <c r="W448" s="706"/>
      <c r="X448" s="1129"/>
      <c r="Y448" s="942">
        <f t="shared" si="90"/>
        <v>6.1357333333333333E-2</v>
      </c>
      <c r="Z448" s="942"/>
      <c r="AA448" s="845"/>
      <c r="AB448" s="943">
        <f t="shared" si="91"/>
        <v>6.1357333333333333E-2</v>
      </c>
    </row>
    <row r="449" spans="1:28" s="630" customFormat="1" ht="13.5" thickBot="1" x14ac:dyDescent="0.25">
      <c r="A449" s="937">
        <v>44439</v>
      </c>
      <c r="B449" s="1043">
        <v>0.55555555555555558</v>
      </c>
      <c r="C449" s="938">
        <v>21</v>
      </c>
      <c r="D449" s="1099">
        <f t="shared" si="92"/>
        <v>2.777777777777778E-2</v>
      </c>
      <c r="E449" s="1100"/>
      <c r="F449" s="626" t="s">
        <v>150</v>
      </c>
      <c r="G449" s="868" t="s">
        <v>852</v>
      </c>
      <c r="H449" s="618">
        <v>2037</v>
      </c>
      <c r="I449" s="626" t="s">
        <v>13</v>
      </c>
      <c r="J449" s="625">
        <v>100</v>
      </c>
      <c r="K449" s="723">
        <v>3</v>
      </c>
      <c r="L449" s="723">
        <v>3</v>
      </c>
      <c r="M449" s="810">
        <v>4</v>
      </c>
      <c r="N449" s="679" t="s">
        <v>519</v>
      </c>
      <c r="O449" s="776">
        <f t="shared" ref="O449:O480" si="95">(K449+L449+M449)/3</f>
        <v>3.3333333333333335</v>
      </c>
      <c r="P449" s="689">
        <f t="shared" ref="P449:P480" si="96">1.73*0.38*O449/J449</f>
        <v>2.1913333333333337E-2</v>
      </c>
      <c r="Q449" s="671"/>
      <c r="R449" s="896"/>
      <c r="S449" s="679"/>
      <c r="T449" s="776"/>
      <c r="U449" s="666"/>
      <c r="V449" s="666"/>
      <c r="W449" s="706"/>
      <c r="X449" s="1129"/>
      <c r="Y449" s="942">
        <f t="shared" si="90"/>
        <v>2.1913333333333337E-2</v>
      </c>
      <c r="Z449" s="942"/>
      <c r="AA449" s="845"/>
      <c r="AB449" s="943">
        <f t="shared" si="91"/>
        <v>2.1913333333333337E-2</v>
      </c>
    </row>
    <row r="450" spans="1:28" s="630" customFormat="1" ht="13.5" thickBot="1" x14ac:dyDescent="0.25">
      <c r="A450" s="937">
        <v>44406</v>
      </c>
      <c r="B450" s="1043">
        <v>0.61805555555555558</v>
      </c>
      <c r="C450" s="938">
        <v>25</v>
      </c>
      <c r="D450" s="1099">
        <f t="shared" si="92"/>
        <v>3.4722222222222224E-2</v>
      </c>
      <c r="E450" s="1100"/>
      <c r="F450" s="626" t="s">
        <v>150</v>
      </c>
      <c r="G450" s="868" t="s">
        <v>852</v>
      </c>
      <c r="H450" s="618">
        <v>2039</v>
      </c>
      <c r="I450" s="626" t="s">
        <v>13</v>
      </c>
      <c r="J450" s="625">
        <v>100</v>
      </c>
      <c r="K450" s="723">
        <v>5</v>
      </c>
      <c r="L450" s="723">
        <v>4</v>
      </c>
      <c r="M450" s="810">
        <v>4</v>
      </c>
      <c r="N450" s="679" t="s">
        <v>30</v>
      </c>
      <c r="O450" s="776">
        <f t="shared" si="95"/>
        <v>4.333333333333333</v>
      </c>
      <c r="P450" s="689">
        <f t="shared" si="96"/>
        <v>2.848733333333333E-2</v>
      </c>
      <c r="Q450" s="671"/>
      <c r="R450" s="896"/>
      <c r="S450" s="679"/>
      <c r="T450" s="776"/>
      <c r="U450" s="666"/>
      <c r="V450" s="666"/>
      <c r="W450" s="706"/>
      <c r="X450" s="1129">
        <f>(T450+U450+V450)/3</f>
        <v>0</v>
      </c>
      <c r="Y450" s="942">
        <f t="shared" si="90"/>
        <v>2.848733333333333E-2</v>
      </c>
      <c r="Z450" s="942"/>
      <c r="AA450" s="845"/>
      <c r="AB450" s="943">
        <f t="shared" si="91"/>
        <v>2.848733333333333E-2</v>
      </c>
    </row>
    <row r="451" spans="1:28" s="630" customFormat="1" ht="13.5" thickBot="1" x14ac:dyDescent="0.25">
      <c r="A451" s="937">
        <v>44439</v>
      </c>
      <c r="B451" s="1043">
        <v>0.64236111111111105</v>
      </c>
      <c r="C451" s="938">
        <v>23</v>
      </c>
      <c r="D451" s="1099">
        <f t="shared" si="92"/>
        <v>3.4722222222222224E-2</v>
      </c>
      <c r="E451" s="1100"/>
      <c r="F451" s="626" t="s">
        <v>150</v>
      </c>
      <c r="G451" s="868" t="s">
        <v>852</v>
      </c>
      <c r="H451" s="618">
        <v>2040</v>
      </c>
      <c r="I451" s="626" t="s">
        <v>13</v>
      </c>
      <c r="J451" s="625">
        <v>40</v>
      </c>
      <c r="K451" s="666">
        <v>0</v>
      </c>
      <c r="L451" s="666">
        <v>2</v>
      </c>
      <c r="M451" s="795">
        <v>1</v>
      </c>
      <c r="N451" s="679" t="s">
        <v>82</v>
      </c>
      <c r="O451" s="776">
        <f t="shared" si="95"/>
        <v>1</v>
      </c>
      <c r="P451" s="689">
        <f t="shared" si="96"/>
        <v>1.6434999999999998E-2</v>
      </c>
      <c r="Q451" s="671"/>
      <c r="R451" s="896"/>
      <c r="S451" s="679"/>
      <c r="T451" s="776"/>
      <c r="U451" s="666"/>
      <c r="V451" s="666"/>
      <c r="W451" s="706"/>
      <c r="X451" s="1129">
        <f>(T451+U451+V451)/3</f>
        <v>0</v>
      </c>
      <c r="Y451" s="942">
        <f t="shared" si="90"/>
        <v>1.6434999999999998E-2</v>
      </c>
      <c r="Z451" s="942"/>
      <c r="AA451" s="845"/>
      <c r="AB451" s="943">
        <f t="shared" si="91"/>
        <v>1.6434999999999998E-2</v>
      </c>
    </row>
    <row r="452" spans="1:28" s="630" customFormat="1" ht="13.5" thickBot="1" x14ac:dyDescent="0.25">
      <c r="A452" s="944">
        <v>44438</v>
      </c>
      <c r="B452" s="945">
        <v>0.375</v>
      </c>
      <c r="C452" s="946">
        <v>17</v>
      </c>
      <c r="D452" s="1041">
        <f t="shared" si="92"/>
        <v>8.2465277777777776E-2</v>
      </c>
      <c r="E452" s="969"/>
      <c r="F452" s="765" t="s">
        <v>150</v>
      </c>
      <c r="G452" s="871" t="s">
        <v>852</v>
      </c>
      <c r="H452" s="878">
        <v>2049</v>
      </c>
      <c r="I452" s="765" t="s">
        <v>13</v>
      </c>
      <c r="J452" s="741">
        <v>160</v>
      </c>
      <c r="K452" s="681">
        <v>17</v>
      </c>
      <c r="L452" s="681">
        <v>10</v>
      </c>
      <c r="M452" s="798">
        <v>19</v>
      </c>
      <c r="N452" s="818" t="s">
        <v>23</v>
      </c>
      <c r="O452" s="779">
        <f t="shared" si="95"/>
        <v>15.333333333333334</v>
      </c>
      <c r="P452" s="689">
        <f t="shared" si="96"/>
        <v>6.3000833333333339E-2</v>
      </c>
      <c r="Q452" s="970"/>
      <c r="R452" s="898"/>
      <c r="S452" s="818"/>
      <c r="T452" s="779"/>
      <c r="U452" s="681"/>
      <c r="V452" s="681"/>
      <c r="W452" s="706"/>
      <c r="X452" s="1129">
        <f>(T452+U452+V452)/3</f>
        <v>0</v>
      </c>
      <c r="Y452" s="942">
        <f t="shared" ref="Y452:Y479" si="97">1.73*0.38*O452/J452</f>
        <v>6.3000833333333339E-2</v>
      </c>
      <c r="Z452" s="942"/>
      <c r="AA452" s="971"/>
      <c r="AB452" s="943">
        <f t="shared" si="91"/>
        <v>6.3000833333333339E-2</v>
      </c>
    </row>
    <row r="453" spans="1:28" s="630" customFormat="1" ht="13.5" thickBot="1" x14ac:dyDescent="0.25">
      <c r="A453" s="937">
        <v>44438</v>
      </c>
      <c r="B453" s="1043">
        <v>0.40277777777777773</v>
      </c>
      <c r="C453" s="938">
        <v>17</v>
      </c>
      <c r="D453" s="1099">
        <f t="shared" si="92"/>
        <v>0.52083333333333337</v>
      </c>
      <c r="E453" s="1100"/>
      <c r="F453" s="626" t="s">
        <v>150</v>
      </c>
      <c r="G453" s="868" t="s">
        <v>852</v>
      </c>
      <c r="H453" s="618">
        <v>2051</v>
      </c>
      <c r="I453" s="626" t="s">
        <v>13</v>
      </c>
      <c r="J453" s="625">
        <v>16</v>
      </c>
      <c r="K453" s="666">
        <v>0</v>
      </c>
      <c r="L453" s="666">
        <v>12</v>
      </c>
      <c r="M453" s="795">
        <v>7</v>
      </c>
      <c r="N453" s="679" t="s">
        <v>878</v>
      </c>
      <c r="O453" s="776">
        <f t="shared" si="95"/>
        <v>6.333333333333333</v>
      </c>
      <c r="P453" s="689">
        <f t="shared" si="96"/>
        <v>0.26022083333333329</v>
      </c>
      <c r="Q453" s="671"/>
      <c r="R453" s="896"/>
      <c r="S453" s="679"/>
      <c r="T453" s="776"/>
      <c r="U453" s="666"/>
      <c r="V453" s="666"/>
      <c r="W453" s="706"/>
      <c r="X453" s="1129">
        <f>(T453+U453+V453)/3</f>
        <v>0</v>
      </c>
      <c r="Y453" s="942">
        <f t="shared" si="97"/>
        <v>0.26022083333333329</v>
      </c>
      <c r="Z453" s="942"/>
      <c r="AA453" s="845"/>
      <c r="AB453" s="943">
        <f t="shared" si="91"/>
        <v>0.26022083333333329</v>
      </c>
    </row>
    <row r="454" spans="1:28" s="630" customFormat="1" ht="13.5" thickBot="1" x14ac:dyDescent="0.25">
      <c r="A454" s="937">
        <v>44368</v>
      </c>
      <c r="B454" s="1043">
        <v>0.80833333333333324</v>
      </c>
      <c r="C454" s="938">
        <v>31</v>
      </c>
      <c r="D454" s="1099">
        <f t="shared" si="92"/>
        <v>0.1388888888888889</v>
      </c>
      <c r="E454" s="1100"/>
      <c r="F454" s="626" t="s">
        <v>150</v>
      </c>
      <c r="G454" s="868" t="s">
        <v>852</v>
      </c>
      <c r="H454" s="618">
        <v>2054</v>
      </c>
      <c r="I454" s="626" t="s">
        <v>13</v>
      </c>
      <c r="J454" s="625">
        <v>40</v>
      </c>
      <c r="K454" s="666">
        <v>0</v>
      </c>
      <c r="L454" s="666">
        <v>0</v>
      </c>
      <c r="M454" s="795">
        <v>8</v>
      </c>
      <c r="N454" s="679" t="s">
        <v>877</v>
      </c>
      <c r="O454" s="776">
        <f t="shared" si="95"/>
        <v>2.6666666666666665</v>
      </c>
      <c r="P454" s="689">
        <f t="shared" si="96"/>
        <v>4.3826666666666667E-2</v>
      </c>
      <c r="Q454" s="671"/>
      <c r="R454" s="896"/>
      <c r="S454" s="679"/>
      <c r="T454" s="776"/>
      <c r="U454" s="666"/>
      <c r="V454" s="666"/>
      <c r="W454" s="706"/>
      <c r="X454" s="1129"/>
      <c r="Y454" s="942">
        <f t="shared" si="97"/>
        <v>4.3826666666666667E-2</v>
      </c>
      <c r="Z454" s="942"/>
      <c r="AA454" s="845"/>
      <c r="AB454" s="943">
        <f t="shared" si="91"/>
        <v>4.3826666666666667E-2</v>
      </c>
    </row>
    <row r="455" spans="1:28" s="630" customFormat="1" ht="13.5" thickBot="1" x14ac:dyDescent="0.25">
      <c r="A455" s="937">
        <v>44406</v>
      </c>
      <c r="B455" s="1043">
        <v>0.63888888888888895</v>
      </c>
      <c r="C455" s="938">
        <v>24</v>
      </c>
      <c r="D455" s="1099">
        <f t="shared" si="92"/>
        <v>0.46296296296296297</v>
      </c>
      <c r="E455" s="1100"/>
      <c r="F455" s="626" t="s">
        <v>150</v>
      </c>
      <c r="G455" s="868" t="s">
        <v>852</v>
      </c>
      <c r="H455" s="618">
        <v>2055</v>
      </c>
      <c r="I455" s="626" t="s">
        <v>13</v>
      </c>
      <c r="J455" s="625">
        <v>15</v>
      </c>
      <c r="K455" s="666">
        <v>10</v>
      </c>
      <c r="L455" s="666">
        <v>10</v>
      </c>
      <c r="M455" s="795">
        <v>9</v>
      </c>
      <c r="N455" s="679" t="s">
        <v>28</v>
      </c>
      <c r="O455" s="776">
        <f t="shared" si="95"/>
        <v>9.6666666666666661</v>
      </c>
      <c r="P455" s="689">
        <f t="shared" si="96"/>
        <v>0.42365777777777774</v>
      </c>
      <c r="Q455" s="671"/>
      <c r="R455" s="896"/>
      <c r="S455" s="679"/>
      <c r="T455" s="776"/>
      <c r="U455" s="666"/>
      <c r="V455" s="666"/>
      <c r="W455" s="706"/>
      <c r="X455" s="1129">
        <f>(T455+U455+V455)/3</f>
        <v>0</v>
      </c>
      <c r="Y455" s="942">
        <f t="shared" si="97"/>
        <v>0.42365777777777774</v>
      </c>
      <c r="Z455" s="942"/>
      <c r="AA455" s="845"/>
      <c r="AB455" s="943">
        <f t="shared" si="91"/>
        <v>0.42365777777777774</v>
      </c>
    </row>
    <row r="456" spans="1:28" s="630" customFormat="1" ht="13.5" thickBot="1" x14ac:dyDescent="0.25">
      <c r="A456" s="991">
        <v>44362</v>
      </c>
      <c r="B456" s="686">
        <v>0.81805555555555554</v>
      </c>
      <c r="C456" s="983">
        <v>24</v>
      </c>
      <c r="D456" s="1099">
        <f t="shared" si="92"/>
        <v>0.20833333333333334</v>
      </c>
      <c r="E456" s="1100"/>
      <c r="F456" s="626" t="s">
        <v>150</v>
      </c>
      <c r="G456" s="868" t="s">
        <v>852</v>
      </c>
      <c r="H456" s="618">
        <v>2056</v>
      </c>
      <c r="I456" s="626" t="s">
        <v>13</v>
      </c>
      <c r="J456" s="625">
        <v>40</v>
      </c>
      <c r="K456" s="666">
        <v>0</v>
      </c>
      <c r="L456" s="666">
        <v>12</v>
      </c>
      <c r="M456" s="795">
        <v>7</v>
      </c>
      <c r="N456" s="679" t="s">
        <v>519</v>
      </c>
      <c r="O456" s="776">
        <f t="shared" si="95"/>
        <v>6.333333333333333</v>
      </c>
      <c r="P456" s="689">
        <f t="shared" si="96"/>
        <v>0.10408833333333331</v>
      </c>
      <c r="Q456" s="671"/>
      <c r="R456" s="896"/>
      <c r="S456" s="679"/>
      <c r="T456" s="776"/>
      <c r="U456" s="666"/>
      <c r="V456" s="666"/>
      <c r="W456" s="706"/>
      <c r="X456" s="1129">
        <f>(T456+U456+V456)/3</f>
        <v>0</v>
      </c>
      <c r="Y456" s="942">
        <f t="shared" si="97"/>
        <v>0.10408833333333331</v>
      </c>
      <c r="Z456" s="942"/>
      <c r="AA456" s="845"/>
      <c r="AB456" s="943">
        <f t="shared" si="91"/>
        <v>0.10408833333333331</v>
      </c>
    </row>
    <row r="457" spans="1:28" s="631" customFormat="1" ht="13.5" thickBot="1" x14ac:dyDescent="0.25">
      <c r="A457" s="937">
        <v>44368</v>
      </c>
      <c r="B457" s="1043">
        <v>0.73749999999999993</v>
      </c>
      <c r="C457" s="938">
        <v>32</v>
      </c>
      <c r="D457" s="1099">
        <f t="shared" si="92"/>
        <v>0.10416666666666667</v>
      </c>
      <c r="E457" s="1100"/>
      <c r="F457" s="626" t="s">
        <v>150</v>
      </c>
      <c r="G457" s="868" t="s">
        <v>852</v>
      </c>
      <c r="H457" s="618">
        <v>2058</v>
      </c>
      <c r="I457" s="626" t="s">
        <v>13</v>
      </c>
      <c r="J457" s="625">
        <v>40</v>
      </c>
      <c r="K457" s="666">
        <v>0</v>
      </c>
      <c r="L457" s="666">
        <v>6</v>
      </c>
      <c r="M457" s="795">
        <v>0</v>
      </c>
      <c r="N457" s="679" t="s">
        <v>27</v>
      </c>
      <c r="O457" s="776">
        <f t="shared" si="95"/>
        <v>2</v>
      </c>
      <c r="P457" s="689">
        <f t="shared" si="96"/>
        <v>3.2869999999999996E-2</v>
      </c>
      <c r="Q457" s="671"/>
      <c r="R457" s="896"/>
      <c r="S457" s="679"/>
      <c r="T457" s="776"/>
      <c r="U457" s="666"/>
      <c r="V457" s="666"/>
      <c r="W457" s="706"/>
      <c r="X457" s="1129"/>
      <c r="Y457" s="942">
        <f t="shared" si="97"/>
        <v>3.2869999999999996E-2</v>
      </c>
      <c r="Z457" s="942"/>
      <c r="AA457" s="845"/>
      <c r="AB457" s="943">
        <f t="shared" si="91"/>
        <v>3.2869999999999996E-2</v>
      </c>
    </row>
    <row r="458" spans="1:28" s="631" customFormat="1" ht="13.5" thickBot="1" x14ac:dyDescent="0.25">
      <c r="A458" s="937">
        <v>44370</v>
      </c>
      <c r="B458" s="1043">
        <v>0.4236111111111111</v>
      </c>
      <c r="C458" s="938">
        <v>30</v>
      </c>
      <c r="D458" s="1099">
        <f t="shared" si="92"/>
        <v>1.7361111111111112E-2</v>
      </c>
      <c r="E458" s="1100"/>
      <c r="F458" s="626" t="s">
        <v>150</v>
      </c>
      <c r="G458" s="868" t="s">
        <v>852</v>
      </c>
      <c r="H458" s="618">
        <v>2059</v>
      </c>
      <c r="I458" s="626" t="s">
        <v>13</v>
      </c>
      <c r="J458" s="625">
        <v>40</v>
      </c>
      <c r="K458" s="666">
        <v>1</v>
      </c>
      <c r="L458" s="666">
        <v>0</v>
      </c>
      <c r="M458" s="795">
        <v>0</v>
      </c>
      <c r="N458" s="679" t="s">
        <v>52</v>
      </c>
      <c r="O458" s="776">
        <f t="shared" si="95"/>
        <v>0.33333333333333331</v>
      </c>
      <c r="P458" s="689">
        <f t="shared" si="96"/>
        <v>5.4783333333333333E-3</v>
      </c>
      <c r="Q458" s="671"/>
      <c r="R458" s="896"/>
      <c r="S458" s="679"/>
      <c r="T458" s="776"/>
      <c r="U458" s="666"/>
      <c r="V458" s="666"/>
      <c r="W458" s="706"/>
      <c r="X458" s="1129"/>
      <c r="Y458" s="942">
        <f t="shared" si="97"/>
        <v>5.4783333333333333E-3</v>
      </c>
      <c r="Z458" s="942"/>
      <c r="AA458" s="845"/>
      <c r="AB458" s="943">
        <f t="shared" si="91"/>
        <v>5.4783333333333333E-3</v>
      </c>
    </row>
    <row r="459" spans="1:28" s="630" customFormat="1" ht="13.5" thickBot="1" x14ac:dyDescent="0.25">
      <c r="A459" s="991">
        <v>44370</v>
      </c>
      <c r="B459" s="686">
        <v>0.4375</v>
      </c>
      <c r="C459" s="983">
        <v>30</v>
      </c>
      <c r="D459" s="1099">
        <f t="shared" si="92"/>
        <v>3.4722222222222224E-2</v>
      </c>
      <c r="E459" s="1100"/>
      <c r="F459" s="626" t="s">
        <v>150</v>
      </c>
      <c r="G459" s="868" t="s">
        <v>852</v>
      </c>
      <c r="H459" s="618">
        <v>2060</v>
      </c>
      <c r="I459" s="626" t="s">
        <v>13</v>
      </c>
      <c r="J459" s="625">
        <v>40</v>
      </c>
      <c r="K459" s="666">
        <v>1</v>
      </c>
      <c r="L459" s="666">
        <v>0</v>
      </c>
      <c r="M459" s="795">
        <v>2</v>
      </c>
      <c r="N459" s="679" t="s">
        <v>149</v>
      </c>
      <c r="O459" s="776">
        <f t="shared" si="95"/>
        <v>1</v>
      </c>
      <c r="P459" s="689">
        <f t="shared" si="96"/>
        <v>1.6434999999999998E-2</v>
      </c>
      <c r="Q459" s="671"/>
      <c r="R459" s="896"/>
      <c r="S459" s="679"/>
      <c r="T459" s="776"/>
      <c r="U459" s="666"/>
      <c r="V459" s="666"/>
      <c r="W459" s="706"/>
      <c r="X459" s="1129">
        <f>(T459+U459+V459)/3</f>
        <v>0</v>
      </c>
      <c r="Y459" s="942">
        <f t="shared" si="97"/>
        <v>1.6434999999999998E-2</v>
      </c>
      <c r="Z459" s="942"/>
      <c r="AA459" s="845"/>
      <c r="AB459" s="943">
        <f t="shared" si="91"/>
        <v>1.6434999999999998E-2</v>
      </c>
    </row>
    <row r="460" spans="1:28" s="630" customFormat="1" ht="13.5" thickBot="1" x14ac:dyDescent="0.25">
      <c r="A460" s="937">
        <v>44438</v>
      </c>
      <c r="B460" s="1043">
        <v>0.44097222222222227</v>
      </c>
      <c r="C460" s="938">
        <v>17</v>
      </c>
      <c r="D460" s="1099">
        <f t="shared" si="92"/>
        <v>0.11022927689594356</v>
      </c>
      <c r="E460" s="1100"/>
      <c r="F460" s="626" t="s">
        <v>150</v>
      </c>
      <c r="G460" s="868" t="s">
        <v>852</v>
      </c>
      <c r="H460" s="618">
        <v>2061</v>
      </c>
      <c r="I460" s="626" t="s">
        <v>13</v>
      </c>
      <c r="J460" s="625">
        <v>63</v>
      </c>
      <c r="K460" s="666">
        <v>10</v>
      </c>
      <c r="L460" s="666">
        <v>3</v>
      </c>
      <c r="M460" s="795">
        <v>9</v>
      </c>
      <c r="N460" s="679" t="s">
        <v>39</v>
      </c>
      <c r="O460" s="776">
        <f t="shared" si="95"/>
        <v>7.333333333333333</v>
      </c>
      <c r="P460" s="689">
        <f t="shared" si="96"/>
        <v>7.6522751322751312E-2</v>
      </c>
      <c r="Q460" s="671"/>
      <c r="R460" s="896"/>
      <c r="S460" s="679"/>
      <c r="T460" s="776"/>
      <c r="U460" s="666"/>
      <c r="V460" s="666"/>
      <c r="W460" s="706"/>
      <c r="X460" s="1129">
        <f>(T460+U460+V460)/3</f>
        <v>0</v>
      </c>
      <c r="Y460" s="942">
        <f t="shared" si="97"/>
        <v>7.6522751322751312E-2</v>
      </c>
      <c r="Z460" s="942"/>
      <c r="AA460" s="845"/>
      <c r="AB460" s="943">
        <f t="shared" si="91"/>
        <v>7.6522751322751312E-2</v>
      </c>
    </row>
    <row r="461" spans="1:28" s="630" customFormat="1" ht="13.5" thickBot="1" x14ac:dyDescent="0.25">
      <c r="A461" s="937">
        <v>44438</v>
      </c>
      <c r="B461" s="1043">
        <v>0.4513888888888889</v>
      </c>
      <c r="C461" s="938">
        <v>18</v>
      </c>
      <c r="D461" s="1099">
        <f t="shared" si="92"/>
        <v>0.16534391534391535</v>
      </c>
      <c r="E461" s="1100"/>
      <c r="F461" s="626" t="s">
        <v>150</v>
      </c>
      <c r="G461" s="868" t="s">
        <v>852</v>
      </c>
      <c r="H461" s="618">
        <v>2062</v>
      </c>
      <c r="I461" s="626" t="s">
        <v>13</v>
      </c>
      <c r="J461" s="625">
        <v>63</v>
      </c>
      <c r="K461" s="666">
        <v>15</v>
      </c>
      <c r="L461" s="666">
        <v>2</v>
      </c>
      <c r="M461" s="795">
        <v>13</v>
      </c>
      <c r="N461" s="679" t="s">
        <v>215</v>
      </c>
      <c r="O461" s="776">
        <f t="shared" si="95"/>
        <v>10</v>
      </c>
      <c r="P461" s="689">
        <f t="shared" si="96"/>
        <v>0.10434920634920634</v>
      </c>
      <c r="Q461" s="671"/>
      <c r="R461" s="896"/>
      <c r="S461" s="679"/>
      <c r="T461" s="776"/>
      <c r="U461" s="666"/>
      <c r="V461" s="666"/>
      <c r="W461" s="706"/>
      <c r="X461" s="1129">
        <f>(T461+U461+V461)/3</f>
        <v>0</v>
      </c>
      <c r="Y461" s="942">
        <f t="shared" si="97"/>
        <v>0.10434920634920634</v>
      </c>
      <c r="Z461" s="942"/>
      <c r="AA461" s="845"/>
      <c r="AB461" s="943">
        <f t="shared" si="91"/>
        <v>0.10434920634920634</v>
      </c>
    </row>
    <row r="462" spans="1:28" s="630" customFormat="1" ht="13.5" thickBot="1" x14ac:dyDescent="0.25">
      <c r="A462" s="937">
        <v>44438</v>
      </c>
      <c r="B462" s="1043">
        <v>0.46180555555555558</v>
      </c>
      <c r="C462" s="938">
        <v>18</v>
      </c>
      <c r="D462" s="1099">
        <f t="shared" si="92"/>
        <v>5.2083333333333336E-2</v>
      </c>
      <c r="E462" s="1100"/>
      <c r="F462" s="626" t="s">
        <v>150</v>
      </c>
      <c r="G462" s="868" t="s">
        <v>852</v>
      </c>
      <c r="H462" s="618">
        <v>2063</v>
      </c>
      <c r="I462" s="626" t="s">
        <v>13</v>
      </c>
      <c r="J462" s="625">
        <v>40</v>
      </c>
      <c r="K462" s="666">
        <v>1.5</v>
      </c>
      <c r="L462" s="666">
        <v>2</v>
      </c>
      <c r="M462" s="795">
        <v>3</v>
      </c>
      <c r="N462" s="679" t="s">
        <v>331</v>
      </c>
      <c r="O462" s="776">
        <f t="shared" si="95"/>
        <v>2.1666666666666665</v>
      </c>
      <c r="P462" s="689">
        <f t="shared" si="96"/>
        <v>3.5609166666666664E-2</v>
      </c>
      <c r="Q462" s="671"/>
      <c r="R462" s="896"/>
      <c r="S462" s="679"/>
      <c r="T462" s="776"/>
      <c r="U462" s="666"/>
      <c r="V462" s="666"/>
      <c r="W462" s="706"/>
      <c r="X462" s="1129">
        <f>(T462+U462+V462)/3</f>
        <v>0</v>
      </c>
      <c r="Y462" s="942">
        <f t="shared" si="97"/>
        <v>3.5609166666666664E-2</v>
      </c>
      <c r="Z462" s="942"/>
      <c r="AA462" s="845"/>
      <c r="AB462" s="943">
        <f t="shared" si="91"/>
        <v>3.5609166666666664E-2</v>
      </c>
    </row>
    <row r="463" spans="1:28" s="630" customFormat="1" ht="13.5" thickBot="1" x14ac:dyDescent="0.25">
      <c r="A463" s="937">
        <v>44438</v>
      </c>
      <c r="B463" s="1043">
        <v>0.47222222222222227</v>
      </c>
      <c r="C463" s="938">
        <v>18</v>
      </c>
      <c r="D463" s="1099">
        <f t="shared" si="92"/>
        <v>0.13020833333333334</v>
      </c>
      <c r="E463" s="1100"/>
      <c r="F463" s="626" t="s">
        <v>150</v>
      </c>
      <c r="G463" s="868" t="s">
        <v>852</v>
      </c>
      <c r="H463" s="618">
        <v>2066</v>
      </c>
      <c r="I463" s="626" t="s">
        <v>13</v>
      </c>
      <c r="J463" s="625">
        <v>16</v>
      </c>
      <c r="K463" s="666">
        <v>3</v>
      </c>
      <c r="L463" s="666">
        <v>0</v>
      </c>
      <c r="M463" s="795">
        <v>2.2000000000000002</v>
      </c>
      <c r="N463" s="679" t="s">
        <v>156</v>
      </c>
      <c r="O463" s="776">
        <f t="shared" si="95"/>
        <v>1.7333333333333334</v>
      </c>
      <c r="P463" s="689">
        <f t="shared" si="96"/>
        <v>7.1218333333333328E-2</v>
      </c>
      <c r="Q463" s="671"/>
      <c r="R463" s="896"/>
      <c r="S463" s="679"/>
      <c r="T463" s="776"/>
      <c r="U463" s="666"/>
      <c r="V463" s="666"/>
      <c r="W463" s="706"/>
      <c r="X463" s="1129">
        <f>(T463+U463+V463)/3</f>
        <v>0</v>
      </c>
      <c r="Y463" s="942">
        <f t="shared" si="97"/>
        <v>7.1218333333333328E-2</v>
      </c>
      <c r="Z463" s="942"/>
      <c r="AA463" s="845"/>
      <c r="AB463" s="943">
        <f t="shared" si="91"/>
        <v>7.1218333333333328E-2</v>
      </c>
    </row>
    <row r="464" spans="1:28" s="630" customFormat="1" ht="13.5" thickBot="1" x14ac:dyDescent="0.25">
      <c r="A464" s="937">
        <v>44370</v>
      </c>
      <c r="B464" s="1043">
        <v>0.47569444444444442</v>
      </c>
      <c r="C464" s="938">
        <v>30</v>
      </c>
      <c r="D464" s="1099">
        <f t="shared" si="92"/>
        <v>6.9444444444444448E-2</v>
      </c>
      <c r="E464" s="1100"/>
      <c r="F464" s="626" t="s">
        <v>150</v>
      </c>
      <c r="G464" s="868" t="s">
        <v>852</v>
      </c>
      <c r="H464" s="618">
        <v>2067</v>
      </c>
      <c r="I464" s="626" t="s">
        <v>13</v>
      </c>
      <c r="J464" s="625">
        <v>100</v>
      </c>
      <c r="K464" s="666">
        <v>10</v>
      </c>
      <c r="L464" s="666">
        <v>3</v>
      </c>
      <c r="M464" s="795">
        <v>0</v>
      </c>
      <c r="N464" s="679" t="s">
        <v>873</v>
      </c>
      <c r="O464" s="776">
        <f t="shared" si="95"/>
        <v>4.333333333333333</v>
      </c>
      <c r="P464" s="689">
        <f t="shared" si="96"/>
        <v>2.848733333333333E-2</v>
      </c>
      <c r="Q464" s="671"/>
      <c r="R464" s="896"/>
      <c r="S464" s="679"/>
      <c r="T464" s="776"/>
      <c r="U464" s="666"/>
      <c r="V464" s="666"/>
      <c r="W464" s="706"/>
      <c r="X464" s="1129"/>
      <c r="Y464" s="942">
        <f t="shared" si="97"/>
        <v>2.848733333333333E-2</v>
      </c>
      <c r="Z464" s="942"/>
      <c r="AA464" s="845"/>
      <c r="AB464" s="943">
        <f t="shared" si="91"/>
        <v>2.848733333333333E-2</v>
      </c>
    </row>
    <row r="465" spans="1:29" s="630" customFormat="1" ht="13.5" thickBot="1" x14ac:dyDescent="0.25">
      <c r="A465" s="937">
        <v>44370</v>
      </c>
      <c r="B465" s="1043">
        <v>0.4861111111111111</v>
      </c>
      <c r="C465" s="938">
        <v>30</v>
      </c>
      <c r="D465" s="1099">
        <f t="shared" si="92"/>
        <v>6.9444444444444448E-2</v>
      </c>
      <c r="E465" s="1100"/>
      <c r="F465" s="626" t="s">
        <v>150</v>
      </c>
      <c r="G465" s="868" t="s">
        <v>852</v>
      </c>
      <c r="H465" s="618">
        <v>2069</v>
      </c>
      <c r="I465" s="626" t="s">
        <v>13</v>
      </c>
      <c r="J465" s="625">
        <v>40</v>
      </c>
      <c r="K465" s="666">
        <v>4</v>
      </c>
      <c r="L465" s="666">
        <v>0</v>
      </c>
      <c r="M465" s="795">
        <v>1</v>
      </c>
      <c r="N465" s="679" t="s">
        <v>50</v>
      </c>
      <c r="O465" s="776">
        <f t="shared" si="95"/>
        <v>1.6666666666666667</v>
      </c>
      <c r="P465" s="689">
        <f t="shared" si="96"/>
        <v>2.7391666666666668E-2</v>
      </c>
      <c r="Q465" s="671"/>
      <c r="R465" s="896"/>
      <c r="S465" s="679"/>
      <c r="T465" s="776"/>
      <c r="U465" s="666"/>
      <c r="V465" s="666"/>
      <c r="W465" s="706"/>
      <c r="X465" s="1129"/>
      <c r="Y465" s="942">
        <f t="shared" si="97"/>
        <v>2.7391666666666668E-2</v>
      </c>
      <c r="Z465" s="942"/>
      <c r="AA465" s="845"/>
      <c r="AB465" s="943">
        <f t="shared" si="91"/>
        <v>2.7391666666666668E-2</v>
      </c>
    </row>
    <row r="466" spans="1:29" s="630" customFormat="1" ht="13.5" thickBot="1" x14ac:dyDescent="0.25">
      <c r="A466" s="937">
        <v>44370</v>
      </c>
      <c r="B466" s="1043">
        <v>0.49652777777777773</v>
      </c>
      <c r="C466" s="938">
        <v>30</v>
      </c>
      <c r="D466" s="1099">
        <f t="shared" si="92"/>
        <v>8.8183421516754845E-2</v>
      </c>
      <c r="E466" s="1100"/>
      <c r="F466" s="626" t="s">
        <v>150</v>
      </c>
      <c r="G466" s="868" t="s">
        <v>852</v>
      </c>
      <c r="H466" s="618">
        <v>2070</v>
      </c>
      <c r="I466" s="626" t="s">
        <v>15</v>
      </c>
      <c r="J466" s="625">
        <v>63</v>
      </c>
      <c r="K466" s="666">
        <v>0</v>
      </c>
      <c r="L466" s="666">
        <v>1</v>
      </c>
      <c r="M466" s="795">
        <v>8</v>
      </c>
      <c r="N466" s="679" t="s">
        <v>589</v>
      </c>
      <c r="O466" s="776">
        <f t="shared" si="95"/>
        <v>3</v>
      </c>
      <c r="P466" s="689">
        <f t="shared" si="96"/>
        <v>3.1304761904761905E-2</v>
      </c>
      <c r="Q466" s="671"/>
      <c r="R466" s="896"/>
      <c r="S466" s="679"/>
      <c r="T466" s="776"/>
      <c r="U466" s="666"/>
      <c r="V466" s="666"/>
      <c r="W466" s="706"/>
      <c r="X466" s="1129"/>
      <c r="Y466" s="942">
        <f t="shared" si="97"/>
        <v>3.1304761904761905E-2</v>
      </c>
      <c r="Z466" s="942"/>
      <c r="AA466" s="845"/>
      <c r="AB466" s="943">
        <f t="shared" si="91"/>
        <v>3.1304761904761905E-2</v>
      </c>
    </row>
    <row r="467" spans="1:29" s="630" customFormat="1" ht="13.5" thickBot="1" x14ac:dyDescent="0.25">
      <c r="A467" s="937">
        <v>44370</v>
      </c>
      <c r="B467" s="1043">
        <v>0.51388888888888895</v>
      </c>
      <c r="C467" s="938">
        <v>30</v>
      </c>
      <c r="D467" s="1099">
        <f t="shared" si="92"/>
        <v>6.9444444444444448E-2</v>
      </c>
      <c r="E467" s="1100"/>
      <c r="F467" s="626" t="s">
        <v>150</v>
      </c>
      <c r="G467" s="868" t="s">
        <v>852</v>
      </c>
      <c r="H467" s="618">
        <v>2071</v>
      </c>
      <c r="I467" s="626" t="s">
        <v>13</v>
      </c>
      <c r="J467" s="625">
        <v>100</v>
      </c>
      <c r="K467" s="666">
        <v>10</v>
      </c>
      <c r="L467" s="666">
        <v>2</v>
      </c>
      <c r="M467" s="795">
        <v>4</v>
      </c>
      <c r="N467" s="679" t="s">
        <v>609</v>
      </c>
      <c r="O467" s="776">
        <f t="shared" si="95"/>
        <v>5.333333333333333</v>
      </c>
      <c r="P467" s="689">
        <f t="shared" si="96"/>
        <v>3.5061333333333333E-2</v>
      </c>
      <c r="Q467" s="671"/>
      <c r="R467" s="896"/>
      <c r="S467" s="679"/>
      <c r="T467" s="776"/>
      <c r="U467" s="666"/>
      <c r="V467" s="666"/>
      <c r="W467" s="706"/>
      <c r="X467" s="1129"/>
      <c r="Y467" s="942">
        <f t="shared" si="97"/>
        <v>3.5061333333333333E-2</v>
      </c>
      <c r="Z467" s="942"/>
      <c r="AA467" s="845"/>
      <c r="AB467" s="943">
        <f t="shared" si="91"/>
        <v>3.5061333333333333E-2</v>
      </c>
    </row>
    <row r="468" spans="1:29" s="630" customFormat="1" ht="13.5" thickBot="1" x14ac:dyDescent="0.25">
      <c r="A468" s="937">
        <v>44438</v>
      </c>
      <c r="B468" s="1043">
        <v>0.375</v>
      </c>
      <c r="C468" s="938">
        <v>17</v>
      </c>
      <c r="D468" s="1099">
        <f t="shared" si="92"/>
        <v>0.65104166666666674</v>
      </c>
      <c r="E468" s="1100"/>
      <c r="F468" s="626" t="s">
        <v>150</v>
      </c>
      <c r="G468" s="868" t="s">
        <v>852</v>
      </c>
      <c r="H468" s="618">
        <v>2075</v>
      </c>
      <c r="I468" s="626" t="s">
        <v>13</v>
      </c>
      <c r="J468" s="625">
        <v>16</v>
      </c>
      <c r="K468" s="666">
        <v>15</v>
      </c>
      <c r="L468" s="666">
        <v>15</v>
      </c>
      <c r="M468" s="795">
        <v>4</v>
      </c>
      <c r="N468" s="679"/>
      <c r="O468" s="776">
        <f t="shared" si="95"/>
        <v>11.333333333333334</v>
      </c>
      <c r="P468" s="689">
        <f t="shared" si="96"/>
        <v>0.46565833333333334</v>
      </c>
      <c r="Q468" s="671"/>
      <c r="R468" s="896"/>
      <c r="S468" s="679"/>
      <c r="T468" s="776"/>
      <c r="U468" s="666"/>
      <c r="V468" s="666"/>
      <c r="W468" s="706"/>
      <c r="X468" s="1129"/>
      <c r="Y468" s="942">
        <f t="shared" si="97"/>
        <v>0.46565833333333334</v>
      </c>
      <c r="Z468" s="942"/>
      <c r="AA468" s="845"/>
      <c r="AB468" s="943">
        <f t="shared" si="91"/>
        <v>0.46565833333333334</v>
      </c>
    </row>
    <row r="469" spans="1:29" s="630" customFormat="1" ht="13.5" thickBot="1" x14ac:dyDescent="0.25">
      <c r="A469" s="937">
        <v>44438</v>
      </c>
      <c r="B469" s="1043">
        <v>0.3923611111111111</v>
      </c>
      <c r="C469" s="938">
        <v>17</v>
      </c>
      <c r="D469" s="1099">
        <f t="shared" si="92"/>
        <v>0.27777777777777779</v>
      </c>
      <c r="E469" s="1100"/>
      <c r="F469" s="626" t="s">
        <v>150</v>
      </c>
      <c r="G469" s="868" t="s">
        <v>852</v>
      </c>
      <c r="H469" s="618">
        <v>2077</v>
      </c>
      <c r="I469" s="626" t="s">
        <v>13</v>
      </c>
      <c r="J469" s="625">
        <v>25</v>
      </c>
      <c r="K469" s="666">
        <v>10</v>
      </c>
      <c r="L469" s="666">
        <v>5</v>
      </c>
      <c r="M469" s="795">
        <v>5</v>
      </c>
      <c r="N469" s="679" t="s">
        <v>608</v>
      </c>
      <c r="O469" s="776">
        <f t="shared" si="95"/>
        <v>6.666666666666667</v>
      </c>
      <c r="P469" s="689">
        <f t="shared" si="96"/>
        <v>0.17530666666666669</v>
      </c>
      <c r="Q469" s="671"/>
      <c r="R469" s="896"/>
      <c r="S469" s="679"/>
      <c r="T469" s="776"/>
      <c r="U469" s="666"/>
      <c r="V469" s="666"/>
      <c r="W469" s="706"/>
      <c r="X469" s="1129"/>
      <c r="Y469" s="942">
        <f t="shared" si="97"/>
        <v>0.17530666666666669</v>
      </c>
      <c r="Z469" s="942"/>
      <c r="AA469" s="845"/>
      <c r="AB469" s="943">
        <f t="shared" si="91"/>
        <v>0.17530666666666669</v>
      </c>
    </row>
    <row r="470" spans="1:29" s="630" customFormat="1" ht="13.5" thickBot="1" x14ac:dyDescent="0.25">
      <c r="A470" s="937">
        <v>44438</v>
      </c>
      <c r="B470" s="1043">
        <v>0.4861111111111111</v>
      </c>
      <c r="C470" s="938">
        <v>18</v>
      </c>
      <c r="D470" s="1099">
        <f t="shared" si="92"/>
        <v>0.26041666666666669</v>
      </c>
      <c r="E470" s="1100"/>
      <c r="F470" s="626" t="s">
        <v>150</v>
      </c>
      <c r="G470" s="868" t="s">
        <v>852</v>
      </c>
      <c r="H470" s="618">
        <v>2079</v>
      </c>
      <c r="I470" s="626" t="s">
        <v>224</v>
      </c>
      <c r="J470" s="625">
        <v>16</v>
      </c>
      <c r="K470" s="666">
        <v>6</v>
      </c>
      <c r="L470" s="666">
        <v>0</v>
      </c>
      <c r="M470" s="795">
        <v>4</v>
      </c>
      <c r="N470" s="679" t="s">
        <v>235</v>
      </c>
      <c r="O470" s="776">
        <f t="shared" si="95"/>
        <v>3.3333333333333335</v>
      </c>
      <c r="P470" s="689">
        <f t="shared" si="96"/>
        <v>0.13695833333333335</v>
      </c>
      <c r="Q470" s="671"/>
      <c r="R470" s="896"/>
      <c r="S470" s="679"/>
      <c r="T470" s="776"/>
      <c r="U470" s="666"/>
      <c r="V470" s="666"/>
      <c r="W470" s="706"/>
      <c r="X470" s="1129">
        <f>(T470+U470+V470)/3</f>
        <v>0</v>
      </c>
      <c r="Y470" s="942">
        <f t="shared" si="97"/>
        <v>0.13695833333333335</v>
      </c>
      <c r="Z470" s="942"/>
      <c r="AA470" s="845"/>
      <c r="AB470" s="943">
        <f t="shared" si="91"/>
        <v>0.13695833333333335</v>
      </c>
    </row>
    <row r="471" spans="1:29" s="630" customFormat="1" ht="13.5" thickBot="1" x14ac:dyDescent="0.25">
      <c r="A471" s="937">
        <v>44438</v>
      </c>
      <c r="B471" s="686">
        <v>0.40972222222222227</v>
      </c>
      <c r="C471" s="983">
        <v>17</v>
      </c>
      <c r="D471" s="1099">
        <f t="shared" si="92"/>
        <v>0.10416666666666667</v>
      </c>
      <c r="E471" s="825"/>
      <c r="F471" s="626" t="s">
        <v>150</v>
      </c>
      <c r="G471" s="868" t="s">
        <v>852</v>
      </c>
      <c r="H471" s="879">
        <v>2080</v>
      </c>
      <c r="I471" s="626" t="s">
        <v>252</v>
      </c>
      <c r="J471" s="625">
        <v>100</v>
      </c>
      <c r="K471" s="677">
        <v>12</v>
      </c>
      <c r="L471" s="677">
        <v>15</v>
      </c>
      <c r="M471" s="797">
        <v>10</v>
      </c>
      <c r="N471" s="815" t="s">
        <v>876</v>
      </c>
      <c r="O471" s="776">
        <f t="shared" si="95"/>
        <v>12.333333333333334</v>
      </c>
      <c r="P471" s="689">
        <f t="shared" si="96"/>
        <v>8.1079333333333337E-2</v>
      </c>
      <c r="Q471" s="678"/>
      <c r="R471" s="894"/>
      <c r="S471" s="815"/>
      <c r="T471" s="778"/>
      <c r="U471" s="677"/>
      <c r="V471" s="677"/>
      <c r="W471" s="706"/>
      <c r="X471" s="1129"/>
      <c r="Y471" s="942">
        <f t="shared" si="97"/>
        <v>8.1079333333333337E-2</v>
      </c>
      <c r="Z471" s="942"/>
      <c r="AA471" s="848"/>
      <c r="AB471" s="943">
        <f t="shared" si="91"/>
        <v>8.1079333333333337E-2</v>
      </c>
    </row>
    <row r="472" spans="1:29" s="630" customFormat="1" ht="13.5" thickBot="1" x14ac:dyDescent="0.25">
      <c r="A472" s="993">
        <v>44438</v>
      </c>
      <c r="B472" s="985">
        <v>0.42708333333333331</v>
      </c>
      <c r="C472" s="986">
        <v>17</v>
      </c>
      <c r="D472" s="987">
        <f t="shared" si="92"/>
        <v>8.6805555555555552E-2</v>
      </c>
      <c r="E472" s="988"/>
      <c r="F472" s="626" t="s">
        <v>150</v>
      </c>
      <c r="G472" s="868" t="s">
        <v>852</v>
      </c>
      <c r="H472" s="879">
        <v>2081</v>
      </c>
      <c r="I472" s="626" t="s">
        <v>13</v>
      </c>
      <c r="J472" s="625">
        <v>160</v>
      </c>
      <c r="K472" s="677">
        <v>20</v>
      </c>
      <c r="L472" s="677">
        <v>16</v>
      </c>
      <c r="M472" s="797">
        <v>10</v>
      </c>
      <c r="N472" s="815" t="s">
        <v>875</v>
      </c>
      <c r="O472" s="776">
        <f t="shared" si="95"/>
        <v>15.333333333333334</v>
      </c>
      <c r="P472" s="689">
        <f t="shared" si="96"/>
        <v>6.3000833333333339E-2</v>
      </c>
      <c r="Q472" s="678"/>
      <c r="R472" s="894"/>
      <c r="S472" s="815"/>
      <c r="T472" s="778"/>
      <c r="U472" s="677"/>
      <c r="V472" s="677"/>
      <c r="W472" s="706"/>
      <c r="X472" s="1129"/>
      <c r="Y472" s="942">
        <f t="shared" si="97"/>
        <v>6.3000833333333339E-2</v>
      </c>
      <c r="Z472" s="942"/>
      <c r="AA472" s="848"/>
      <c r="AB472" s="943">
        <f t="shared" si="91"/>
        <v>6.3000833333333339E-2</v>
      </c>
    </row>
    <row r="473" spans="1:29" s="630" customFormat="1" ht="13.5" thickBot="1" x14ac:dyDescent="0.25">
      <c r="A473" s="991">
        <v>44406</v>
      </c>
      <c r="B473" s="686">
        <v>0.64930555555555558</v>
      </c>
      <c r="C473" s="983">
        <v>24</v>
      </c>
      <c r="D473" s="977">
        <f t="shared" si="92"/>
        <v>0.27777777777777779</v>
      </c>
      <c r="E473" s="825"/>
      <c r="F473" s="626" t="s">
        <v>150</v>
      </c>
      <c r="G473" s="868" t="s">
        <v>852</v>
      </c>
      <c r="H473" s="879">
        <v>2082</v>
      </c>
      <c r="I473" s="626" t="s">
        <v>224</v>
      </c>
      <c r="J473" s="740">
        <v>25</v>
      </c>
      <c r="K473" s="677">
        <v>10</v>
      </c>
      <c r="L473" s="677">
        <v>3</v>
      </c>
      <c r="M473" s="797">
        <v>8</v>
      </c>
      <c r="N473" s="815" t="s">
        <v>385</v>
      </c>
      <c r="O473" s="776">
        <f t="shared" si="95"/>
        <v>7</v>
      </c>
      <c r="P473" s="689">
        <f t="shared" si="96"/>
        <v>0.18407199999999999</v>
      </c>
      <c r="Q473" s="678"/>
      <c r="R473" s="894"/>
      <c r="S473" s="815"/>
      <c r="T473" s="778"/>
      <c r="U473" s="677"/>
      <c r="V473" s="677"/>
      <c r="W473" s="706"/>
      <c r="X473" s="1129">
        <f>(T473+U473+V473)/3</f>
        <v>0</v>
      </c>
      <c r="Y473" s="942">
        <f t="shared" si="97"/>
        <v>0.18407199999999999</v>
      </c>
      <c r="Z473" s="942"/>
      <c r="AA473" s="848"/>
      <c r="AB473" s="943">
        <f t="shared" ref="AB473:AB488" si="98">P473+Z473</f>
        <v>0.18407199999999999</v>
      </c>
    </row>
    <row r="474" spans="1:29" s="630" customFormat="1" ht="13.5" thickBot="1" x14ac:dyDescent="0.25">
      <c r="A474" s="991">
        <v>44407</v>
      </c>
      <c r="B474" s="686">
        <v>0.41666666666666669</v>
      </c>
      <c r="C474" s="983">
        <v>22</v>
      </c>
      <c r="D474" s="977">
        <f t="shared" si="92"/>
        <v>6.6137566137566134E-2</v>
      </c>
      <c r="E474" s="825"/>
      <c r="F474" s="626" t="s">
        <v>150</v>
      </c>
      <c r="G474" s="868" t="s">
        <v>852</v>
      </c>
      <c r="H474" s="879">
        <v>2083</v>
      </c>
      <c r="I474" s="626" t="s">
        <v>224</v>
      </c>
      <c r="J474" s="740">
        <v>63</v>
      </c>
      <c r="K474" s="677">
        <v>5</v>
      </c>
      <c r="L474" s="677">
        <v>5</v>
      </c>
      <c r="M474" s="797">
        <v>6</v>
      </c>
      <c r="N474" s="815" t="s">
        <v>63</v>
      </c>
      <c r="O474" s="776">
        <f t="shared" si="95"/>
        <v>5.333333333333333</v>
      </c>
      <c r="P474" s="689">
        <f t="shared" si="96"/>
        <v>5.5652910052910051E-2</v>
      </c>
      <c r="Q474" s="678"/>
      <c r="R474" s="894"/>
      <c r="S474" s="815"/>
      <c r="T474" s="778"/>
      <c r="U474" s="677"/>
      <c r="V474" s="677"/>
      <c r="W474" s="706"/>
      <c r="X474" s="1129">
        <f>(T474+U474+V474)/3</f>
        <v>0</v>
      </c>
      <c r="Y474" s="942">
        <f t="shared" si="97"/>
        <v>5.5652910052910051E-2</v>
      </c>
      <c r="Z474" s="942"/>
      <c r="AA474" s="848"/>
      <c r="AB474" s="943">
        <f t="shared" si="98"/>
        <v>5.5652910052910051E-2</v>
      </c>
    </row>
    <row r="475" spans="1:29" s="630" customFormat="1" ht="13.5" thickBot="1" x14ac:dyDescent="0.25">
      <c r="A475" s="991">
        <v>44407</v>
      </c>
      <c r="B475" s="686">
        <v>0.4375</v>
      </c>
      <c r="C475" s="983">
        <v>22</v>
      </c>
      <c r="D475" s="977">
        <f t="shared" si="92"/>
        <v>8.8183421516754845E-2</v>
      </c>
      <c r="E475" s="825"/>
      <c r="F475" s="626" t="s">
        <v>150</v>
      </c>
      <c r="G475" s="868" t="s">
        <v>852</v>
      </c>
      <c r="H475" s="879">
        <v>2084</v>
      </c>
      <c r="I475" s="626" t="s">
        <v>224</v>
      </c>
      <c r="J475" s="740">
        <v>63</v>
      </c>
      <c r="K475" s="677">
        <v>6</v>
      </c>
      <c r="L475" s="677">
        <v>5</v>
      </c>
      <c r="M475" s="797">
        <v>8</v>
      </c>
      <c r="N475" s="815" t="s">
        <v>341</v>
      </c>
      <c r="O475" s="776">
        <f t="shared" si="95"/>
        <v>6.333333333333333</v>
      </c>
      <c r="P475" s="689">
        <f t="shared" si="96"/>
        <v>6.6087830687830681E-2</v>
      </c>
      <c r="Q475" s="678"/>
      <c r="R475" s="894"/>
      <c r="S475" s="815"/>
      <c r="T475" s="778"/>
      <c r="U475" s="677"/>
      <c r="V475" s="677"/>
      <c r="W475" s="706"/>
      <c r="X475" s="1129">
        <f>(T475+U475+V475)/3</f>
        <v>0</v>
      </c>
      <c r="Y475" s="942">
        <f t="shared" si="97"/>
        <v>6.6087830687830681E-2</v>
      </c>
      <c r="Z475" s="942"/>
      <c r="AA475" s="848"/>
      <c r="AB475" s="943">
        <f t="shared" si="98"/>
        <v>6.6087830687830681E-2</v>
      </c>
    </row>
    <row r="476" spans="1:29" s="630" customFormat="1" ht="13.5" thickBot="1" x14ac:dyDescent="0.25">
      <c r="A476" s="944">
        <v>44438</v>
      </c>
      <c r="B476" s="945">
        <v>0.55555555555555558</v>
      </c>
      <c r="C476" s="946">
        <v>20</v>
      </c>
      <c r="D476" s="968">
        <f t="shared" si="92"/>
        <v>0.11022927689594356</v>
      </c>
      <c r="E476" s="969"/>
      <c r="F476" s="765" t="s">
        <v>150</v>
      </c>
      <c r="G476" s="871" t="s">
        <v>852</v>
      </c>
      <c r="H476" s="887">
        <v>2087</v>
      </c>
      <c r="I476" s="765" t="s">
        <v>13</v>
      </c>
      <c r="J476" s="741">
        <v>63</v>
      </c>
      <c r="K476" s="681">
        <v>1</v>
      </c>
      <c r="L476" s="681">
        <v>1.5</v>
      </c>
      <c r="M476" s="798">
        <v>10</v>
      </c>
      <c r="N476" s="818" t="s">
        <v>39</v>
      </c>
      <c r="O476" s="779">
        <f t="shared" si="95"/>
        <v>4.166666666666667</v>
      </c>
      <c r="P476" s="689">
        <f t="shared" si="96"/>
        <v>4.3478835978835978E-2</v>
      </c>
      <c r="Q476" s="970"/>
      <c r="R476" s="898"/>
      <c r="S476" s="818"/>
      <c r="T476" s="779"/>
      <c r="U476" s="681"/>
      <c r="V476" s="681"/>
      <c r="W476" s="706"/>
      <c r="X476" s="1129">
        <f>(T476+U476+V476)/3</f>
        <v>0</v>
      </c>
      <c r="Y476" s="942">
        <f t="shared" si="97"/>
        <v>4.3478835978835978E-2</v>
      </c>
      <c r="Z476" s="942"/>
      <c r="AA476" s="971"/>
      <c r="AB476" s="943">
        <f t="shared" si="98"/>
        <v>4.3478835978835978E-2</v>
      </c>
      <c r="AC476" s="639"/>
    </row>
    <row r="477" spans="1:29" s="630" customFormat="1" ht="13.5" thickBot="1" x14ac:dyDescent="0.25">
      <c r="A477" s="685">
        <v>44438</v>
      </c>
      <c r="B477" s="686">
        <v>0.44444444444444442</v>
      </c>
      <c r="C477" s="983">
        <v>18</v>
      </c>
      <c r="D477" s="968">
        <f t="shared" si="92"/>
        <v>0.1736111111111111</v>
      </c>
      <c r="E477" s="825"/>
      <c r="F477" s="765" t="s">
        <v>150</v>
      </c>
      <c r="G477" s="871" t="s">
        <v>852</v>
      </c>
      <c r="H477" s="618">
        <v>2088</v>
      </c>
      <c r="I477" s="626" t="s">
        <v>13</v>
      </c>
      <c r="J477" s="625">
        <v>16</v>
      </c>
      <c r="K477" s="666">
        <v>2</v>
      </c>
      <c r="L477" s="666">
        <v>0</v>
      </c>
      <c r="M477" s="795">
        <v>4</v>
      </c>
      <c r="N477" s="679" t="s">
        <v>874</v>
      </c>
      <c r="O477" s="776">
        <f t="shared" si="95"/>
        <v>2</v>
      </c>
      <c r="P477" s="974">
        <f t="shared" si="96"/>
        <v>8.2174999999999998E-2</v>
      </c>
      <c r="Q477" s="671"/>
      <c r="R477" s="896"/>
      <c r="S477" s="679"/>
      <c r="T477" s="776"/>
      <c r="U477" s="666"/>
      <c r="V477" s="666"/>
      <c r="W477" s="670"/>
      <c r="X477" s="795"/>
      <c r="Y477" s="942">
        <f t="shared" si="97"/>
        <v>8.2174999999999998E-2</v>
      </c>
      <c r="Z477" s="942"/>
      <c r="AA477" s="845"/>
      <c r="AB477" s="943">
        <f t="shared" si="98"/>
        <v>8.2174999999999998E-2</v>
      </c>
    </row>
    <row r="478" spans="1:29" s="630" customFormat="1" ht="13.5" thickBot="1" x14ac:dyDescent="0.25">
      <c r="A478" s="685">
        <v>44438</v>
      </c>
      <c r="B478" s="686">
        <v>0.46666666666666662</v>
      </c>
      <c r="C478" s="983">
        <v>18</v>
      </c>
      <c r="D478" s="968">
        <f t="shared" si="92"/>
        <v>0.1736111111111111</v>
      </c>
      <c r="E478" s="825"/>
      <c r="F478" s="765" t="s">
        <v>150</v>
      </c>
      <c r="G478" s="871" t="s">
        <v>852</v>
      </c>
      <c r="H478" s="618">
        <v>2089</v>
      </c>
      <c r="I478" s="626" t="s">
        <v>13</v>
      </c>
      <c r="J478" s="625">
        <v>16</v>
      </c>
      <c r="K478" s="666">
        <v>3</v>
      </c>
      <c r="L478" s="666">
        <v>2</v>
      </c>
      <c r="M478" s="795">
        <v>4</v>
      </c>
      <c r="N478" s="679" t="s">
        <v>512</v>
      </c>
      <c r="O478" s="776">
        <f t="shared" si="95"/>
        <v>3</v>
      </c>
      <c r="P478" s="974">
        <f t="shared" si="96"/>
        <v>0.1232625</v>
      </c>
      <c r="Q478" s="671"/>
      <c r="R478" s="896"/>
      <c r="S478" s="679"/>
      <c r="T478" s="776"/>
      <c r="U478" s="666"/>
      <c r="V478" s="666"/>
      <c r="W478" s="670"/>
      <c r="X478" s="795"/>
      <c r="Y478" s="942">
        <f t="shared" si="97"/>
        <v>0.1232625</v>
      </c>
      <c r="Z478" s="942"/>
      <c r="AA478" s="845"/>
      <c r="AB478" s="943">
        <f t="shared" si="98"/>
        <v>0.1232625</v>
      </c>
    </row>
    <row r="479" spans="1:29" s="630" customFormat="1" ht="13.5" thickBot="1" x14ac:dyDescent="0.25">
      <c r="A479" s="685">
        <v>44438</v>
      </c>
      <c r="B479" s="686">
        <v>0.5625</v>
      </c>
      <c r="C479" s="983">
        <v>18</v>
      </c>
      <c r="D479" s="968">
        <f t="shared" si="92"/>
        <v>8.6805555555555552E-2</v>
      </c>
      <c r="E479" s="825"/>
      <c r="F479" s="765" t="s">
        <v>150</v>
      </c>
      <c r="G479" s="871" t="s">
        <v>852</v>
      </c>
      <c r="H479" s="618">
        <v>2090</v>
      </c>
      <c r="I479" s="626" t="s">
        <v>13</v>
      </c>
      <c r="J479" s="625">
        <v>40</v>
      </c>
      <c r="K479" s="666">
        <v>0</v>
      </c>
      <c r="L479" s="666">
        <v>5</v>
      </c>
      <c r="M479" s="795">
        <v>5</v>
      </c>
      <c r="N479" s="679" t="s">
        <v>873</v>
      </c>
      <c r="O479" s="776">
        <f t="shared" si="95"/>
        <v>3.3333333333333335</v>
      </c>
      <c r="P479" s="974">
        <f t="shared" si="96"/>
        <v>5.4783333333333337E-2</v>
      </c>
      <c r="Q479" s="671"/>
      <c r="R479" s="896"/>
      <c r="S479" s="679"/>
      <c r="T479" s="776"/>
      <c r="U479" s="666"/>
      <c r="V479" s="666"/>
      <c r="W479" s="670"/>
      <c r="X479" s="795"/>
      <c r="Y479" s="942">
        <f t="shared" si="97"/>
        <v>5.4783333333333337E-2</v>
      </c>
      <c r="Z479" s="942"/>
      <c r="AA479" s="845"/>
      <c r="AB479" s="943">
        <f t="shared" si="98"/>
        <v>5.4783333333333337E-2</v>
      </c>
    </row>
    <row r="480" spans="1:29" s="630" customFormat="1" ht="13.5" thickBot="1" x14ac:dyDescent="0.25">
      <c r="A480" s="685">
        <v>44438</v>
      </c>
      <c r="B480" s="686">
        <v>0.58680555555555558</v>
      </c>
      <c r="C480" s="983">
        <v>18</v>
      </c>
      <c r="D480" s="972">
        <f t="shared" si="92"/>
        <v>0.26041666666666669</v>
      </c>
      <c r="E480" s="825"/>
      <c r="F480" s="626" t="s">
        <v>150</v>
      </c>
      <c r="G480" s="868" t="s">
        <v>852</v>
      </c>
      <c r="H480" s="618">
        <v>2092</v>
      </c>
      <c r="I480" s="626" t="s">
        <v>13</v>
      </c>
      <c r="J480" s="625">
        <v>16</v>
      </c>
      <c r="K480" s="666">
        <v>6</v>
      </c>
      <c r="L480" s="666">
        <v>1</v>
      </c>
      <c r="M480" s="795">
        <v>2</v>
      </c>
      <c r="N480" s="679" t="s">
        <v>265</v>
      </c>
      <c r="O480" s="776">
        <f t="shared" si="95"/>
        <v>3</v>
      </c>
      <c r="P480" s="974">
        <f t="shared" si="96"/>
        <v>0.1232625</v>
      </c>
      <c r="Q480" s="671"/>
      <c r="R480" s="896"/>
      <c r="S480" s="679"/>
      <c r="T480" s="776"/>
      <c r="U480" s="666"/>
      <c r="V480" s="666"/>
      <c r="W480" s="670"/>
      <c r="X480" s="795"/>
      <c r="Y480" s="942">
        <f>1.73*0.38*O480/J480</f>
        <v>0.1232625</v>
      </c>
      <c r="Z480" s="942"/>
      <c r="AA480" s="845"/>
      <c r="AB480" s="943">
        <f t="shared" si="98"/>
        <v>0.1232625</v>
      </c>
    </row>
    <row r="481" spans="1:29" s="630" customFormat="1" ht="26.25" thickBot="1" x14ac:dyDescent="0.25">
      <c r="A481" s="991">
        <v>44438</v>
      </c>
      <c r="B481" s="686">
        <v>0.56597222222222221</v>
      </c>
      <c r="C481" s="983">
        <v>20</v>
      </c>
      <c r="D481" s="1040">
        <f t="shared" ref="D481:D488" si="99">(MAX(K481:M481))/J481/1.44</f>
        <v>8.6805555555555552E-2</v>
      </c>
      <c r="E481" s="1100"/>
      <c r="F481" s="626" t="s">
        <v>150</v>
      </c>
      <c r="G481" s="868" t="s">
        <v>852</v>
      </c>
      <c r="H481" s="888">
        <v>2093</v>
      </c>
      <c r="I481" s="626" t="s">
        <v>738</v>
      </c>
      <c r="J481" s="625">
        <v>16</v>
      </c>
      <c r="K481" s="666">
        <v>2</v>
      </c>
      <c r="L481" s="666"/>
      <c r="M481" s="795"/>
      <c r="N481" s="679" t="s">
        <v>180</v>
      </c>
      <c r="O481" s="776">
        <f t="shared" ref="O481:O488" si="100">(K481+L481+M481)/3</f>
        <v>0.66666666666666663</v>
      </c>
      <c r="P481" s="689">
        <f t="shared" ref="P481:P488" si="101">1.73*0.38*O481/J481</f>
        <v>2.7391666666666665E-2</v>
      </c>
      <c r="Q481" s="671"/>
      <c r="R481" s="896"/>
      <c r="S481" s="679"/>
      <c r="T481" s="776"/>
      <c r="U481" s="666"/>
      <c r="V481" s="666"/>
      <c r="W481" s="706"/>
      <c r="X481" s="1129">
        <f>(T481+U481+V481)/3</f>
        <v>0</v>
      </c>
      <c r="Y481" s="942">
        <f t="shared" ref="Y481:Y488" si="102">1.73*0.38*O481/J481</f>
        <v>2.7391666666666665E-2</v>
      </c>
      <c r="Z481" s="942"/>
      <c r="AA481" s="845"/>
      <c r="AB481" s="943">
        <f t="shared" si="98"/>
        <v>2.7391666666666665E-2</v>
      </c>
      <c r="AC481" s="639"/>
    </row>
    <row r="482" spans="1:29" s="630" customFormat="1" ht="13.5" thickBot="1" x14ac:dyDescent="0.25">
      <c r="A482" s="937">
        <v>44438</v>
      </c>
      <c r="B482" s="1043">
        <v>0.63888888888888895</v>
      </c>
      <c r="C482" s="938">
        <v>19</v>
      </c>
      <c r="D482" s="1099">
        <f t="shared" si="99"/>
        <v>0.10416666666666667</v>
      </c>
      <c r="E482" s="1100"/>
      <c r="F482" s="626" t="s">
        <v>150</v>
      </c>
      <c r="G482" s="868" t="s">
        <v>852</v>
      </c>
      <c r="H482" s="888">
        <v>2096</v>
      </c>
      <c r="I482" s="626" t="s">
        <v>33</v>
      </c>
      <c r="J482" s="625">
        <v>100</v>
      </c>
      <c r="K482" s="666">
        <v>15</v>
      </c>
      <c r="L482" s="666">
        <v>12</v>
      </c>
      <c r="M482" s="795">
        <v>14</v>
      </c>
      <c r="N482" s="679" t="s">
        <v>163</v>
      </c>
      <c r="O482" s="776">
        <f t="shared" si="100"/>
        <v>13.666666666666666</v>
      </c>
      <c r="P482" s="689">
        <f t="shared" si="101"/>
        <v>8.9844666666666656E-2</v>
      </c>
      <c r="Q482" s="671"/>
      <c r="R482" s="896"/>
      <c r="S482" s="679"/>
      <c r="T482" s="776"/>
      <c r="U482" s="666"/>
      <c r="V482" s="666"/>
      <c r="W482" s="706"/>
      <c r="X482" s="1129"/>
      <c r="Y482" s="942">
        <f t="shared" si="102"/>
        <v>8.9844666666666656E-2</v>
      </c>
      <c r="Z482" s="942"/>
      <c r="AA482" s="845"/>
      <c r="AB482" s="943">
        <f t="shared" si="98"/>
        <v>8.9844666666666656E-2</v>
      </c>
      <c r="AC482" s="639"/>
    </row>
    <row r="483" spans="1:29" s="630" customFormat="1" ht="13.5" thickBot="1" x14ac:dyDescent="0.25">
      <c r="A483" s="937">
        <v>44438</v>
      </c>
      <c r="B483" s="1043">
        <v>0.57638888888888895</v>
      </c>
      <c r="C483" s="938">
        <v>20</v>
      </c>
      <c r="D483" s="1099">
        <f t="shared" si="99"/>
        <v>5.5555555555555559E-2</v>
      </c>
      <c r="E483" s="1100"/>
      <c r="F483" s="626" t="s">
        <v>150</v>
      </c>
      <c r="G483" s="868" t="s">
        <v>852</v>
      </c>
      <c r="H483" s="888">
        <v>2097</v>
      </c>
      <c r="I483" s="626" t="s">
        <v>13</v>
      </c>
      <c r="J483" s="625">
        <v>25</v>
      </c>
      <c r="K483" s="666">
        <v>2</v>
      </c>
      <c r="L483" s="666">
        <v>1</v>
      </c>
      <c r="M483" s="795">
        <v>0</v>
      </c>
      <c r="N483" s="679" t="s">
        <v>602</v>
      </c>
      <c r="O483" s="776">
        <f t="shared" si="100"/>
        <v>1</v>
      </c>
      <c r="P483" s="689">
        <f t="shared" si="101"/>
        <v>2.6296E-2</v>
      </c>
      <c r="Q483" s="671"/>
      <c r="R483" s="896"/>
      <c r="S483" s="679"/>
      <c r="T483" s="776"/>
      <c r="U483" s="666"/>
      <c r="V483" s="666"/>
      <c r="W483" s="706"/>
      <c r="X483" s="1129">
        <f>(T483+U483+V483)/3</f>
        <v>0</v>
      </c>
      <c r="Y483" s="942">
        <f t="shared" si="102"/>
        <v>2.6296E-2</v>
      </c>
      <c r="Z483" s="942"/>
      <c r="AA483" s="845"/>
      <c r="AB483" s="943">
        <f t="shared" si="98"/>
        <v>2.6296E-2</v>
      </c>
      <c r="AC483" s="639"/>
    </row>
    <row r="484" spans="1:29" s="630" customFormat="1" ht="13.5" thickBot="1" x14ac:dyDescent="0.25">
      <c r="A484" s="937">
        <v>44438</v>
      </c>
      <c r="B484" s="1043">
        <v>0.58680555555555558</v>
      </c>
      <c r="C484" s="938">
        <v>20</v>
      </c>
      <c r="D484" s="1099">
        <f t="shared" si="99"/>
        <v>8.6805555555555552E-2</v>
      </c>
      <c r="E484" s="1100"/>
      <c r="F484" s="765" t="s">
        <v>150</v>
      </c>
      <c r="G484" s="871" t="s">
        <v>852</v>
      </c>
      <c r="H484" s="887">
        <v>2098</v>
      </c>
      <c r="I484" s="765" t="s">
        <v>13</v>
      </c>
      <c r="J484" s="741">
        <v>40</v>
      </c>
      <c r="K484" s="681">
        <v>5</v>
      </c>
      <c r="L484" s="681">
        <v>4.5</v>
      </c>
      <c r="M484" s="798">
        <v>0</v>
      </c>
      <c r="N484" s="818" t="s">
        <v>331</v>
      </c>
      <c r="O484" s="779">
        <f t="shared" si="100"/>
        <v>3.1666666666666665</v>
      </c>
      <c r="P484" s="689">
        <f t="shared" si="101"/>
        <v>5.2044166666666655E-2</v>
      </c>
      <c r="Q484" s="970"/>
      <c r="R484" s="898"/>
      <c r="S484" s="818"/>
      <c r="T484" s="779"/>
      <c r="U484" s="681"/>
      <c r="V484" s="681"/>
      <c r="W484" s="706"/>
      <c r="X484" s="1129">
        <f>(T484+U484+V484)/3</f>
        <v>0</v>
      </c>
      <c r="Y484" s="942">
        <f t="shared" si="102"/>
        <v>5.2044166666666655E-2</v>
      </c>
      <c r="Z484" s="942"/>
      <c r="AA484" s="971"/>
      <c r="AB484" s="943">
        <f t="shared" si="98"/>
        <v>5.2044166666666655E-2</v>
      </c>
      <c r="AC484" s="639"/>
    </row>
    <row r="485" spans="1:29" s="630" customFormat="1" ht="13.5" thickBot="1" x14ac:dyDescent="0.25">
      <c r="A485" s="937">
        <v>44438</v>
      </c>
      <c r="B485" s="1043">
        <v>0.60069444444444442</v>
      </c>
      <c r="C485" s="938">
        <v>20</v>
      </c>
      <c r="D485" s="1099">
        <f t="shared" si="99"/>
        <v>6.5104166666666671E-2</v>
      </c>
      <c r="E485" s="1100"/>
      <c r="F485" s="626" t="s">
        <v>150</v>
      </c>
      <c r="G485" s="868" t="s">
        <v>852</v>
      </c>
      <c r="H485" s="888">
        <v>2099</v>
      </c>
      <c r="I485" s="626" t="s">
        <v>13</v>
      </c>
      <c r="J485" s="625">
        <v>16</v>
      </c>
      <c r="K485" s="666">
        <v>1</v>
      </c>
      <c r="L485" s="666">
        <v>1</v>
      </c>
      <c r="M485" s="795">
        <v>1.5</v>
      </c>
      <c r="N485" s="679" t="s">
        <v>384</v>
      </c>
      <c r="O485" s="776">
        <f t="shared" si="100"/>
        <v>1.1666666666666667</v>
      </c>
      <c r="P485" s="689">
        <f t="shared" si="101"/>
        <v>4.7935416666666668E-2</v>
      </c>
      <c r="Q485" s="671"/>
      <c r="R485" s="896"/>
      <c r="S485" s="679"/>
      <c r="T485" s="776"/>
      <c r="U485" s="666"/>
      <c r="V485" s="666"/>
      <c r="W485" s="706"/>
      <c r="X485" s="1129">
        <f>(T485+U485+V485)/3</f>
        <v>0</v>
      </c>
      <c r="Y485" s="942">
        <f t="shared" si="102"/>
        <v>4.7935416666666668E-2</v>
      </c>
      <c r="Z485" s="942"/>
      <c r="AA485" s="845"/>
      <c r="AB485" s="943">
        <f t="shared" si="98"/>
        <v>4.7935416666666668E-2</v>
      </c>
      <c r="AC485" s="639"/>
    </row>
    <row r="486" spans="1:29" s="630" customFormat="1" ht="13.5" thickBot="1" x14ac:dyDescent="0.25">
      <c r="A486" s="937">
        <v>44377</v>
      </c>
      <c r="B486" s="1043">
        <v>0.58680555555555558</v>
      </c>
      <c r="C486" s="1069">
        <v>22</v>
      </c>
      <c r="D486" s="1099">
        <f t="shared" si="99"/>
        <v>0.10416666666666667</v>
      </c>
      <c r="E486" s="1100"/>
      <c r="F486" s="626" t="s">
        <v>150</v>
      </c>
      <c r="G486" s="871" t="s">
        <v>852</v>
      </c>
      <c r="H486" s="888">
        <v>2101</v>
      </c>
      <c r="I486" s="626" t="s">
        <v>13</v>
      </c>
      <c r="J486" s="625">
        <v>100</v>
      </c>
      <c r="K486" s="666">
        <v>15</v>
      </c>
      <c r="L486" s="666">
        <v>11</v>
      </c>
      <c r="M486" s="795">
        <v>11</v>
      </c>
      <c r="N486" s="679" t="s">
        <v>585</v>
      </c>
      <c r="O486" s="776">
        <f t="shared" si="100"/>
        <v>12.333333333333334</v>
      </c>
      <c r="P486" s="689">
        <f t="shared" si="101"/>
        <v>8.1079333333333337E-2</v>
      </c>
      <c r="Q486" s="671"/>
      <c r="R486" s="896"/>
      <c r="S486" s="679"/>
      <c r="T486" s="776"/>
      <c r="U486" s="666"/>
      <c r="V486" s="666"/>
      <c r="W486" s="706"/>
      <c r="X486" s="1129">
        <f>(T486+U486+V486)/3</f>
        <v>0</v>
      </c>
      <c r="Y486" s="942">
        <f t="shared" si="102"/>
        <v>8.1079333333333337E-2</v>
      </c>
      <c r="Z486" s="942"/>
      <c r="AA486" s="845"/>
      <c r="AB486" s="943">
        <f t="shared" si="98"/>
        <v>8.1079333333333337E-2</v>
      </c>
      <c r="AC486" s="639"/>
    </row>
    <row r="487" spans="1:29" s="630" customFormat="1" ht="13.5" thickBot="1" x14ac:dyDescent="0.25">
      <c r="A487" s="993">
        <v>44404</v>
      </c>
      <c r="B487" s="985">
        <v>0.59722222222222221</v>
      </c>
      <c r="C487" s="1036">
        <v>22</v>
      </c>
      <c r="D487" s="987">
        <f t="shared" si="99"/>
        <v>4.7743055555555559E-2</v>
      </c>
      <c r="E487" s="988"/>
      <c r="F487" s="764" t="s">
        <v>150</v>
      </c>
      <c r="G487" s="870" t="s">
        <v>852</v>
      </c>
      <c r="H487" s="889">
        <v>2102</v>
      </c>
      <c r="I487" s="764" t="s">
        <v>13</v>
      </c>
      <c r="J487" s="740">
        <v>160</v>
      </c>
      <c r="K487" s="677">
        <v>10</v>
      </c>
      <c r="L487" s="677">
        <v>9</v>
      </c>
      <c r="M487" s="797">
        <v>11</v>
      </c>
      <c r="N487" s="815" t="s">
        <v>28</v>
      </c>
      <c r="O487" s="778">
        <f t="shared" si="100"/>
        <v>10</v>
      </c>
      <c r="P487" s="974">
        <f t="shared" si="101"/>
        <v>4.1087499999999999E-2</v>
      </c>
      <c r="Q487" s="678"/>
      <c r="R487" s="894"/>
      <c r="S487" s="815"/>
      <c r="T487" s="778"/>
      <c r="U487" s="677"/>
      <c r="V487" s="677"/>
      <c r="W487" s="711"/>
      <c r="X487" s="1078">
        <f>(T487+U487+V487)/3</f>
        <v>0</v>
      </c>
      <c r="Y487" s="942">
        <f t="shared" si="102"/>
        <v>4.1087499999999999E-2</v>
      </c>
      <c r="Z487" s="1574"/>
      <c r="AA487" s="848"/>
      <c r="AB487" s="943">
        <f t="shared" si="98"/>
        <v>4.1087499999999999E-2</v>
      </c>
    </row>
    <row r="488" spans="1:29" s="630" customFormat="1" ht="13.5" thickBot="1" x14ac:dyDescent="0.25">
      <c r="A488" s="1016">
        <v>44370</v>
      </c>
      <c r="B488" s="686">
        <v>0.54861111111111105</v>
      </c>
      <c r="C488" s="665">
        <v>30</v>
      </c>
      <c r="D488" s="1040">
        <f t="shared" si="99"/>
        <v>0.14722222222222223</v>
      </c>
      <c r="E488" s="825"/>
      <c r="F488" s="626" t="s">
        <v>150</v>
      </c>
      <c r="G488" s="868" t="s">
        <v>852</v>
      </c>
      <c r="H488" s="888">
        <v>21010</v>
      </c>
      <c r="I488" s="626" t="s">
        <v>13</v>
      </c>
      <c r="J488" s="625">
        <v>250</v>
      </c>
      <c r="K488" s="666">
        <v>48</v>
      </c>
      <c r="L488" s="666">
        <v>53</v>
      </c>
      <c r="M488" s="795">
        <v>39</v>
      </c>
      <c r="N488" s="679" t="s">
        <v>629</v>
      </c>
      <c r="O488" s="778">
        <f t="shared" si="100"/>
        <v>46.666666666666664</v>
      </c>
      <c r="P488" s="974">
        <f t="shared" si="101"/>
        <v>0.12271466666666665</v>
      </c>
      <c r="Q488" s="671"/>
      <c r="R488" s="896"/>
      <c r="S488" s="679"/>
      <c r="T488" s="776"/>
      <c r="U488" s="666"/>
      <c r="V488" s="666"/>
      <c r="W488" s="670"/>
      <c r="X488" s="795"/>
      <c r="Y488" s="942">
        <f t="shared" si="102"/>
        <v>0.12271466666666665</v>
      </c>
      <c r="Z488" s="942"/>
      <c r="AA488" s="845"/>
      <c r="AB488" s="943">
        <f t="shared" si="98"/>
        <v>0.12271466666666665</v>
      </c>
    </row>
    <row r="489" spans="1:29" s="630" customFormat="1" x14ac:dyDescent="0.2">
      <c r="A489" s="1753" t="s">
        <v>872</v>
      </c>
      <c r="B489" s="1754"/>
      <c r="C489" s="1754"/>
      <c r="D489" s="1754"/>
      <c r="E489" s="1754"/>
      <c r="F489" s="1754"/>
      <c r="G489" s="1754"/>
      <c r="H489" s="1754"/>
      <c r="I489" s="1754"/>
      <c r="J489" s="1754"/>
      <c r="K489" s="1754"/>
      <c r="L489" s="1754"/>
      <c r="M489" s="1754"/>
      <c r="N489" s="1754"/>
      <c r="O489" s="1754"/>
      <c r="P489" s="1754"/>
      <c r="Q489" s="1754"/>
      <c r="R489" s="1754"/>
      <c r="S489" s="1754"/>
      <c r="T489" s="1754"/>
      <c r="U489" s="1754"/>
      <c r="V489" s="1754"/>
      <c r="W489" s="1754"/>
      <c r="X489" s="1754"/>
      <c r="Y489" s="1754"/>
      <c r="Z489" s="1754"/>
      <c r="AA489" s="1755"/>
      <c r="AB489" s="943"/>
    </row>
    <row r="490" spans="1:29" s="630" customFormat="1" ht="13.5" thickBot="1" x14ac:dyDescent="0.25">
      <c r="A490" s="1756"/>
      <c r="B490" s="1757"/>
      <c r="C490" s="1757"/>
      <c r="D490" s="1757"/>
      <c r="E490" s="1757"/>
      <c r="F490" s="1757"/>
      <c r="G490" s="1757"/>
      <c r="H490" s="1757"/>
      <c r="I490" s="1757"/>
      <c r="J490" s="1757"/>
      <c r="K490" s="1757"/>
      <c r="L490" s="1757"/>
      <c r="M490" s="1757"/>
      <c r="N490" s="1757"/>
      <c r="O490" s="1757"/>
      <c r="P490" s="1757"/>
      <c r="Q490" s="1757"/>
      <c r="R490" s="1757"/>
      <c r="S490" s="1757"/>
      <c r="T490" s="1757"/>
      <c r="U490" s="1757"/>
      <c r="V490" s="1757"/>
      <c r="W490" s="1757"/>
      <c r="X490" s="1757"/>
      <c r="Y490" s="1757"/>
      <c r="Z490" s="1757"/>
      <c r="AA490" s="1758"/>
      <c r="AB490" s="943"/>
    </row>
    <row r="491" spans="1:29" s="630" customFormat="1" ht="26.25" thickBot="1" x14ac:dyDescent="0.25">
      <c r="A491" s="685">
        <v>44371</v>
      </c>
      <c r="B491" s="686">
        <v>0.40833333333333338</v>
      </c>
      <c r="C491" s="687">
        <v>30</v>
      </c>
      <c r="D491" s="977">
        <f>(MAX(K491:M491))/J491/1.44</f>
        <v>0.21825396825396826</v>
      </c>
      <c r="E491" s="1139"/>
      <c r="F491" s="626" t="s">
        <v>90</v>
      </c>
      <c r="G491" s="1592" t="s">
        <v>852</v>
      </c>
      <c r="H491" s="1593">
        <v>297</v>
      </c>
      <c r="I491" s="626" t="s">
        <v>13</v>
      </c>
      <c r="J491" s="625">
        <v>630</v>
      </c>
      <c r="K491" s="666">
        <v>195</v>
      </c>
      <c r="L491" s="666">
        <v>198</v>
      </c>
      <c r="M491" s="795">
        <v>197</v>
      </c>
      <c r="N491" s="679" t="s">
        <v>45</v>
      </c>
      <c r="O491" s="776">
        <f>(K491+L491+M491)/3</f>
        <v>196.66666666666666</v>
      </c>
      <c r="P491" s="689">
        <f>1.73*0.38*O491/J491</f>
        <v>0.20522010582010583</v>
      </c>
      <c r="Q491" s="671"/>
      <c r="R491" s="896" t="s">
        <v>999</v>
      </c>
      <c r="S491" s="626">
        <v>630</v>
      </c>
      <c r="T491" s="776"/>
      <c r="U491" s="666"/>
      <c r="V491" s="666"/>
      <c r="W491" s="670"/>
      <c r="X491" s="795">
        <f>(T491+U491+V491)/3</f>
        <v>0</v>
      </c>
      <c r="Y491" s="942">
        <f>1.73*0.38*O491/J491</f>
        <v>0.20522010582010583</v>
      </c>
      <c r="Z491" s="1579">
        <f>1.73*0.38*X491/S491</f>
        <v>0</v>
      </c>
      <c r="AA491" s="971"/>
      <c r="AB491" s="943">
        <f>P491+Z491</f>
        <v>0.20522010582010583</v>
      </c>
    </row>
    <row r="492" spans="1:29" s="630" customFormat="1" x14ac:dyDescent="0.2">
      <c r="A492" s="1759" t="s">
        <v>871</v>
      </c>
      <c r="B492" s="1735"/>
      <c r="C492" s="1735"/>
      <c r="D492" s="1735"/>
      <c r="E492" s="1735"/>
      <c r="F492" s="1735"/>
      <c r="G492" s="1735"/>
      <c r="H492" s="1735"/>
      <c r="I492" s="1735"/>
      <c r="J492" s="1735"/>
      <c r="K492" s="1735"/>
      <c r="L492" s="1735"/>
      <c r="M492" s="1735"/>
      <c r="N492" s="1735"/>
      <c r="O492" s="1735"/>
      <c r="P492" s="1735"/>
      <c r="Q492" s="1735"/>
      <c r="R492" s="1735"/>
      <c r="S492" s="1735"/>
      <c r="T492" s="1735"/>
      <c r="U492" s="1735"/>
      <c r="V492" s="1735"/>
      <c r="W492" s="1735"/>
      <c r="X492" s="1735"/>
      <c r="Y492" s="1735"/>
      <c r="Z492" s="1735"/>
      <c r="AA492" s="1736"/>
      <c r="AB492" s="943"/>
    </row>
    <row r="493" spans="1:29" s="630" customFormat="1" ht="13.5" thickBot="1" x14ac:dyDescent="0.25">
      <c r="A493" s="1760"/>
      <c r="B493" s="1738"/>
      <c r="C493" s="1738"/>
      <c r="D493" s="1738"/>
      <c r="E493" s="1738"/>
      <c r="F493" s="1738"/>
      <c r="G493" s="1738"/>
      <c r="H493" s="1738"/>
      <c r="I493" s="1738"/>
      <c r="J493" s="1738"/>
      <c r="K493" s="1738"/>
      <c r="L493" s="1738"/>
      <c r="M493" s="1738"/>
      <c r="N493" s="1738"/>
      <c r="O493" s="1738"/>
      <c r="P493" s="1738"/>
      <c r="Q493" s="1738"/>
      <c r="R493" s="1738"/>
      <c r="S493" s="1738"/>
      <c r="T493" s="1738"/>
      <c r="U493" s="1738"/>
      <c r="V493" s="1738"/>
      <c r="W493" s="1738"/>
      <c r="X493" s="1738"/>
      <c r="Y493" s="1738"/>
      <c r="Z493" s="1738"/>
      <c r="AA493" s="1739"/>
      <c r="AB493" s="943"/>
    </row>
    <row r="494" spans="1:29" s="630" customFormat="1" ht="13.5" thickBot="1" x14ac:dyDescent="0.25">
      <c r="A494" s="685">
        <v>44355</v>
      </c>
      <c r="B494" s="686">
        <v>0.56111111111111112</v>
      </c>
      <c r="C494" s="983">
        <v>22</v>
      </c>
      <c r="D494" s="977">
        <f>(MAX(K494:M494))/J494/1.44</f>
        <v>0</v>
      </c>
      <c r="E494" s="1139">
        <f>(MAX(T494:V494))/S494/1.44</f>
        <v>0.12125220458553791</v>
      </c>
      <c r="F494" s="626" t="s">
        <v>90</v>
      </c>
      <c r="G494" s="868" t="s">
        <v>852</v>
      </c>
      <c r="H494" s="618">
        <v>745</v>
      </c>
      <c r="I494" s="766" t="s">
        <v>737</v>
      </c>
      <c r="J494" s="625">
        <v>630</v>
      </c>
      <c r="K494" s="634"/>
      <c r="L494" s="1140"/>
      <c r="M494" s="1177"/>
      <c r="N494" s="692"/>
      <c r="O494" s="776">
        <f>(K494+L494+M494)/3</f>
        <v>0</v>
      </c>
      <c r="P494" s="689">
        <f>1.73*0.38*O494/J494</f>
        <v>0</v>
      </c>
      <c r="Q494" s="672" t="s">
        <v>547</v>
      </c>
      <c r="R494" s="896" t="s">
        <v>805</v>
      </c>
      <c r="S494" s="626">
        <v>630</v>
      </c>
      <c r="T494" s="703">
        <v>108</v>
      </c>
      <c r="U494" s="634">
        <v>109</v>
      </c>
      <c r="V494" s="634">
        <v>110</v>
      </c>
      <c r="W494" s="636" t="s">
        <v>35</v>
      </c>
      <c r="X494" s="795">
        <f>(T494+U494+V494)/3</f>
        <v>109</v>
      </c>
      <c r="Y494" s="942">
        <f>1.73*0.38*O494/J494</f>
        <v>0</v>
      </c>
      <c r="Z494" s="942">
        <f>1.73*0.38*X494/S494</f>
        <v>0.11374063492063492</v>
      </c>
      <c r="AA494" s="846" t="s">
        <v>547</v>
      </c>
      <c r="AB494" s="943">
        <f>P494+Z494</f>
        <v>0.11374063492063492</v>
      </c>
      <c r="AC494" s="639"/>
    </row>
    <row r="495" spans="1:29" s="630" customFormat="1" ht="13.5" thickBot="1" x14ac:dyDescent="0.25">
      <c r="A495" s="1016">
        <v>44355</v>
      </c>
      <c r="B495" s="686">
        <v>0.61111111111111105</v>
      </c>
      <c r="C495" s="665">
        <v>22</v>
      </c>
      <c r="D495" s="977">
        <f>(MAX(K495:M495))/J495/1.44</f>
        <v>0.125</v>
      </c>
      <c r="E495" s="1139">
        <f>(MAX(T495:V495))/S495/1.44</f>
        <v>0.15885416666666669</v>
      </c>
      <c r="F495" s="679" t="s">
        <v>90</v>
      </c>
      <c r="G495" s="718" t="s">
        <v>852</v>
      </c>
      <c r="H495" s="618">
        <v>1677</v>
      </c>
      <c r="I495" s="626" t="s">
        <v>33</v>
      </c>
      <c r="J495" s="625">
        <v>1600</v>
      </c>
      <c r="K495" s="666">
        <v>288</v>
      </c>
      <c r="L495" s="666">
        <v>93</v>
      </c>
      <c r="M495" s="795">
        <v>157</v>
      </c>
      <c r="N495" s="679" t="s">
        <v>161</v>
      </c>
      <c r="O495" s="776">
        <f>SUM(K495,L495,M495)/3</f>
        <v>179.33333333333334</v>
      </c>
      <c r="P495" s="689">
        <f>1.73*0.38*O495/J495</f>
        <v>7.368358333333333E-2</v>
      </c>
      <c r="Q495" s="671"/>
      <c r="R495" s="896" t="s">
        <v>805</v>
      </c>
      <c r="S495" s="679">
        <v>1600</v>
      </c>
      <c r="T495" s="776">
        <v>366</v>
      </c>
      <c r="U495" s="666">
        <v>307</v>
      </c>
      <c r="V495" s="666">
        <v>346</v>
      </c>
      <c r="W495" s="670" t="s">
        <v>856</v>
      </c>
      <c r="X495" s="795">
        <f>(T495+U495+V495)/3</f>
        <v>339.66666666666669</v>
      </c>
      <c r="Y495" s="942">
        <f t="shared" ref="Y495:Y496" si="103">1.73*0.38*O495/J495</f>
        <v>7.368358333333333E-2</v>
      </c>
      <c r="Z495" s="942">
        <f>1.73*0.38*X495/S495</f>
        <v>0.13956054166666668</v>
      </c>
      <c r="AA495" s="845"/>
      <c r="AB495" s="943">
        <f>P495+Z495</f>
        <v>0.21324412500000001</v>
      </c>
    </row>
    <row r="496" spans="1:29" ht="13.5" thickBot="1" x14ac:dyDescent="0.25">
      <c r="A496" s="1016">
        <v>44355</v>
      </c>
      <c r="B496" s="686">
        <v>0.58472222222222225</v>
      </c>
      <c r="C496" s="1127">
        <v>22</v>
      </c>
      <c r="D496" s="977">
        <f>(MAX(K496:M496))/J496/1.44</f>
        <v>4.5138888888888895E-2</v>
      </c>
      <c r="E496" s="1139">
        <f>(MAX(T496:V496))/S496/1.44</f>
        <v>0.2986111111111111</v>
      </c>
      <c r="F496" s="679" t="s">
        <v>90</v>
      </c>
      <c r="G496" s="718" t="s">
        <v>852</v>
      </c>
      <c r="H496" s="618">
        <v>1649</v>
      </c>
      <c r="I496" s="626" t="s">
        <v>33</v>
      </c>
      <c r="J496" s="625">
        <v>1000</v>
      </c>
      <c r="K496" s="688">
        <v>65</v>
      </c>
      <c r="L496" s="688">
        <v>45</v>
      </c>
      <c r="M496" s="799">
        <v>37</v>
      </c>
      <c r="N496" s="679" t="s">
        <v>62</v>
      </c>
      <c r="O496" s="776">
        <f>SUM(K496,L496,M496)/3</f>
        <v>49</v>
      </c>
      <c r="P496" s="689">
        <f>1.73*0.38*O496/J496</f>
        <v>3.2212600000000001E-2</v>
      </c>
      <c r="Q496" s="689"/>
      <c r="R496" s="896" t="s">
        <v>787</v>
      </c>
      <c r="S496" s="626">
        <v>1000</v>
      </c>
      <c r="T496" s="718">
        <v>430</v>
      </c>
      <c r="U496" s="688">
        <v>279</v>
      </c>
      <c r="V496" s="688">
        <v>282</v>
      </c>
      <c r="W496" s="670" t="s">
        <v>77</v>
      </c>
      <c r="X496" s="795">
        <f>(T496+U496+V496)/3</f>
        <v>330.33333333333331</v>
      </c>
      <c r="Y496" s="942">
        <f t="shared" si="103"/>
        <v>3.2212600000000001E-2</v>
      </c>
      <c r="Z496" s="942">
        <f>1.73*0.38*X496/S496</f>
        <v>0.21716113333333331</v>
      </c>
      <c r="AA496" s="845"/>
      <c r="AB496" s="943">
        <f>P496+Z496</f>
        <v>0.24937373333333332</v>
      </c>
      <c r="AC496" s="629"/>
    </row>
    <row r="497" spans="1:29" x14ac:dyDescent="0.2">
      <c r="A497" s="1734" t="s">
        <v>870</v>
      </c>
      <c r="B497" s="1735"/>
      <c r="C497" s="1735"/>
      <c r="D497" s="1735"/>
      <c r="E497" s="1735"/>
      <c r="F497" s="1735"/>
      <c r="G497" s="1735"/>
      <c r="H497" s="1735"/>
      <c r="I497" s="1735"/>
      <c r="J497" s="1735"/>
      <c r="K497" s="1735"/>
      <c r="L497" s="1735"/>
      <c r="M497" s="1735"/>
      <c r="N497" s="1735"/>
      <c r="O497" s="1735"/>
      <c r="P497" s="1735"/>
      <c r="Q497" s="1735"/>
      <c r="R497" s="1735"/>
      <c r="S497" s="1735"/>
      <c r="T497" s="1735"/>
      <c r="U497" s="1735"/>
      <c r="V497" s="1735"/>
      <c r="W497" s="1735"/>
      <c r="X497" s="1735"/>
      <c r="Y497" s="1735"/>
      <c r="Z497" s="1735"/>
      <c r="AA497" s="1736"/>
      <c r="AB497" s="943"/>
      <c r="AC497" s="629"/>
    </row>
    <row r="498" spans="1:29" ht="13.5" thickBot="1" x14ac:dyDescent="0.25">
      <c r="A498" s="1737"/>
      <c r="B498" s="1738"/>
      <c r="C498" s="1738"/>
      <c r="D498" s="1738"/>
      <c r="E498" s="1738"/>
      <c r="F498" s="1738"/>
      <c r="G498" s="1738"/>
      <c r="H498" s="1738"/>
      <c r="I498" s="1738"/>
      <c r="J498" s="1738"/>
      <c r="K498" s="1738"/>
      <c r="L498" s="1738"/>
      <c r="M498" s="1738"/>
      <c r="N498" s="1738"/>
      <c r="O498" s="1738"/>
      <c r="P498" s="1738"/>
      <c r="Q498" s="1738"/>
      <c r="R498" s="1738"/>
      <c r="S498" s="1738"/>
      <c r="T498" s="1738"/>
      <c r="U498" s="1738"/>
      <c r="V498" s="1738"/>
      <c r="W498" s="1738"/>
      <c r="X498" s="1738"/>
      <c r="Y498" s="1738"/>
      <c r="Z498" s="1738"/>
      <c r="AA498" s="1739"/>
      <c r="AB498" s="943"/>
      <c r="AC498" s="629"/>
    </row>
    <row r="499" spans="1:29" ht="13.5" thickBot="1" x14ac:dyDescent="0.25">
      <c r="A499" s="685">
        <v>44363</v>
      </c>
      <c r="B499" s="686">
        <v>0.56805555555555554</v>
      </c>
      <c r="C499" s="983">
        <v>26</v>
      </c>
      <c r="D499" s="977">
        <f t="shared" ref="D499:D506" si="104">(MAX(K499:M499))/J499/1.44</f>
        <v>0.13</v>
      </c>
      <c r="E499" s="1139">
        <f t="shared" ref="E499:E506" si="105">(MAX(T499:V499))/S499/1.44</f>
        <v>0.12000000000000001</v>
      </c>
      <c r="F499" s="625" t="s">
        <v>90</v>
      </c>
      <c r="G499" s="733" t="s">
        <v>852</v>
      </c>
      <c r="H499" s="615">
        <v>801</v>
      </c>
      <c r="I499" s="1178" t="s">
        <v>33</v>
      </c>
      <c r="J499" s="626">
        <v>1250</v>
      </c>
      <c r="K499" s="703">
        <v>234</v>
      </c>
      <c r="L499" s="1140">
        <v>201</v>
      </c>
      <c r="M499" s="1140">
        <v>224</v>
      </c>
      <c r="N499" s="636" t="s">
        <v>272</v>
      </c>
      <c r="O499" s="666">
        <f>(K499+L499+M499)/3</f>
        <v>219.66666666666666</v>
      </c>
      <c r="P499" s="689">
        <f t="shared" ref="P499:P506" si="106">1.73*0.38*O499/J499</f>
        <v>0.11552709333333332</v>
      </c>
      <c r="Q499" s="829" t="s">
        <v>547</v>
      </c>
      <c r="R499" s="679" t="s">
        <v>805</v>
      </c>
      <c r="S499" s="625">
        <v>1250</v>
      </c>
      <c r="T499" s="634">
        <v>147</v>
      </c>
      <c r="U499" s="634">
        <v>216</v>
      </c>
      <c r="V499" s="793">
        <v>131</v>
      </c>
      <c r="W499" s="692" t="s">
        <v>201</v>
      </c>
      <c r="X499" s="776">
        <f t="shared" ref="X499:X506" si="107">(T499+U499+V499)/3</f>
        <v>164.66666666666666</v>
      </c>
      <c r="Y499" s="1179">
        <f>1.73*0.38*O499/J499</f>
        <v>0.11552709333333332</v>
      </c>
      <c r="Z499" s="942">
        <f t="shared" ref="Z499:Z506" si="108">1.73*0.38*X499/S499</f>
        <v>8.6601493333333321E-2</v>
      </c>
      <c r="AA499" s="846" t="s">
        <v>547</v>
      </c>
      <c r="AB499" s="943">
        <f t="shared" ref="AB499:AB506" si="109">P499+Z499</f>
        <v>0.20212858666666664</v>
      </c>
      <c r="AC499" s="629"/>
    </row>
    <row r="500" spans="1:29" ht="13.5" thickBot="1" x14ac:dyDescent="0.25">
      <c r="A500" s="1016">
        <v>44363</v>
      </c>
      <c r="B500" s="686">
        <v>0.58472222222222225</v>
      </c>
      <c r="C500" s="1051">
        <v>26</v>
      </c>
      <c r="D500" s="977">
        <f t="shared" si="104"/>
        <v>0.13611111111111113</v>
      </c>
      <c r="E500" s="1139">
        <f t="shared" si="105"/>
        <v>0.19166666666666668</v>
      </c>
      <c r="F500" s="625" t="s">
        <v>90</v>
      </c>
      <c r="G500" s="733" t="s">
        <v>852</v>
      </c>
      <c r="H500" s="615">
        <v>802</v>
      </c>
      <c r="I500" s="1178" t="s">
        <v>33</v>
      </c>
      <c r="J500" s="626">
        <v>1250</v>
      </c>
      <c r="K500" s="718">
        <v>245</v>
      </c>
      <c r="L500" s="688">
        <v>220</v>
      </c>
      <c r="M500" s="688">
        <v>240</v>
      </c>
      <c r="N500" s="670" t="s">
        <v>259</v>
      </c>
      <c r="O500" s="666">
        <f t="shared" ref="O500:O506" si="110">SUM(K500,L500,M500)/3</f>
        <v>235</v>
      </c>
      <c r="P500" s="689">
        <f t="shared" si="106"/>
        <v>0.1235912</v>
      </c>
      <c r="Q500" s="831"/>
      <c r="R500" s="679" t="s">
        <v>15</v>
      </c>
      <c r="S500" s="625">
        <v>1250</v>
      </c>
      <c r="T500" s="688">
        <v>345</v>
      </c>
      <c r="U500" s="688">
        <v>271</v>
      </c>
      <c r="V500" s="799">
        <v>264</v>
      </c>
      <c r="W500" s="679" t="s">
        <v>848</v>
      </c>
      <c r="X500" s="776">
        <f t="shared" si="107"/>
        <v>293.33333333333331</v>
      </c>
      <c r="Y500" s="1179">
        <f t="shared" ref="Y500:Y506" si="111">1.73*0.38*O500/J500</f>
        <v>0.1235912</v>
      </c>
      <c r="Z500" s="942">
        <f t="shared" si="108"/>
        <v>0.15426986666666664</v>
      </c>
      <c r="AA500" s="845"/>
      <c r="AB500" s="943">
        <f t="shared" si="109"/>
        <v>0.27786106666666666</v>
      </c>
      <c r="AC500" s="629"/>
    </row>
    <row r="501" spans="1:29" ht="13.5" thickBot="1" x14ac:dyDescent="0.25">
      <c r="A501" s="1016">
        <v>44363</v>
      </c>
      <c r="B501" s="686">
        <v>0.60069444444444442</v>
      </c>
      <c r="C501" s="1051">
        <v>26</v>
      </c>
      <c r="D501" s="977">
        <f t="shared" si="104"/>
        <v>7.8888888888888897E-2</v>
      </c>
      <c r="E501" s="1139">
        <f t="shared" si="105"/>
        <v>9.3888888888888883E-2</v>
      </c>
      <c r="F501" s="625" t="s">
        <v>90</v>
      </c>
      <c r="G501" s="733" t="s">
        <v>852</v>
      </c>
      <c r="H501" s="615">
        <v>803</v>
      </c>
      <c r="I501" s="1178" t="s">
        <v>33</v>
      </c>
      <c r="J501" s="626">
        <v>1250</v>
      </c>
      <c r="K501" s="718">
        <v>142</v>
      </c>
      <c r="L501" s="688">
        <v>130</v>
      </c>
      <c r="M501" s="688">
        <v>125</v>
      </c>
      <c r="N501" s="670" t="s">
        <v>159</v>
      </c>
      <c r="O501" s="666">
        <f t="shared" si="110"/>
        <v>132.33333333333334</v>
      </c>
      <c r="P501" s="689">
        <f t="shared" si="106"/>
        <v>6.9596746666666667E-2</v>
      </c>
      <c r="Q501" s="831"/>
      <c r="R501" s="679" t="s">
        <v>15</v>
      </c>
      <c r="S501" s="625">
        <v>1250</v>
      </c>
      <c r="T501" s="688">
        <v>147</v>
      </c>
      <c r="U501" s="688">
        <v>169</v>
      </c>
      <c r="V501" s="799">
        <v>130</v>
      </c>
      <c r="W501" s="679" t="s">
        <v>259</v>
      </c>
      <c r="X501" s="776">
        <f t="shared" si="107"/>
        <v>148.66666666666666</v>
      </c>
      <c r="Y501" s="1179">
        <f t="shared" si="111"/>
        <v>6.9596746666666667E-2</v>
      </c>
      <c r="Z501" s="942">
        <f t="shared" si="108"/>
        <v>7.818677333333332E-2</v>
      </c>
      <c r="AA501" s="845"/>
      <c r="AB501" s="943">
        <f t="shared" si="109"/>
        <v>0.14778352</v>
      </c>
      <c r="AC501" s="629"/>
    </row>
    <row r="502" spans="1:29" ht="13.5" thickBot="1" x14ac:dyDescent="0.25">
      <c r="A502" s="1016">
        <v>44363</v>
      </c>
      <c r="B502" s="686">
        <v>0.61458333333333337</v>
      </c>
      <c r="C502" s="1051">
        <v>26</v>
      </c>
      <c r="D502" s="977">
        <f t="shared" si="104"/>
        <v>0.14722222222222223</v>
      </c>
      <c r="E502" s="1139">
        <f t="shared" si="105"/>
        <v>0.16111111111111112</v>
      </c>
      <c r="F502" s="625" t="s">
        <v>90</v>
      </c>
      <c r="G502" s="733" t="s">
        <v>852</v>
      </c>
      <c r="H502" s="615">
        <v>804</v>
      </c>
      <c r="I502" s="1178" t="s">
        <v>33</v>
      </c>
      <c r="J502" s="626">
        <v>1250</v>
      </c>
      <c r="K502" s="718">
        <v>265</v>
      </c>
      <c r="L502" s="688">
        <v>188</v>
      </c>
      <c r="M502" s="688">
        <v>200</v>
      </c>
      <c r="N502" s="670" t="s">
        <v>31</v>
      </c>
      <c r="O502" s="666">
        <f t="shared" si="110"/>
        <v>217.66666666666666</v>
      </c>
      <c r="P502" s="689">
        <f t="shared" si="106"/>
        <v>0.11447525333333333</v>
      </c>
      <c r="Q502" s="831"/>
      <c r="R502" s="679" t="s">
        <v>15</v>
      </c>
      <c r="S502" s="625">
        <v>1250</v>
      </c>
      <c r="T502" s="688">
        <v>280</v>
      </c>
      <c r="U502" s="688">
        <v>290</v>
      </c>
      <c r="V502" s="799">
        <v>265</v>
      </c>
      <c r="W502" s="679" t="s">
        <v>65</v>
      </c>
      <c r="X502" s="776">
        <f t="shared" si="107"/>
        <v>278.33333333333331</v>
      </c>
      <c r="Y502" s="1179">
        <f t="shared" si="111"/>
        <v>0.11447525333333333</v>
      </c>
      <c r="Z502" s="942">
        <f t="shared" si="108"/>
        <v>0.14638106666666664</v>
      </c>
      <c r="AA502" s="845"/>
      <c r="AB502" s="943">
        <f t="shared" si="109"/>
        <v>0.26085631999999997</v>
      </c>
      <c r="AC502" s="629"/>
    </row>
    <row r="503" spans="1:29" ht="13.5" thickBot="1" x14ac:dyDescent="0.25">
      <c r="A503" s="1016">
        <v>44363</v>
      </c>
      <c r="B503" s="686">
        <v>0.625</v>
      </c>
      <c r="C503" s="1051">
        <v>26</v>
      </c>
      <c r="D503" s="977">
        <f t="shared" si="104"/>
        <v>2.4305555555555559E-2</v>
      </c>
      <c r="E503" s="1139">
        <f t="shared" si="105"/>
        <v>3.3854166666666671E-2</v>
      </c>
      <c r="F503" s="625" t="s">
        <v>90</v>
      </c>
      <c r="G503" s="733" t="s">
        <v>852</v>
      </c>
      <c r="H503" s="615">
        <v>805</v>
      </c>
      <c r="I503" s="1178" t="s">
        <v>33</v>
      </c>
      <c r="J503" s="626">
        <v>1600</v>
      </c>
      <c r="K503" s="718">
        <v>56</v>
      </c>
      <c r="L503" s="688">
        <v>42</v>
      </c>
      <c r="M503" s="688">
        <v>55</v>
      </c>
      <c r="N503" s="670" t="s">
        <v>259</v>
      </c>
      <c r="O503" s="666">
        <f t="shared" si="110"/>
        <v>51</v>
      </c>
      <c r="P503" s="689">
        <f t="shared" si="106"/>
        <v>2.0954625000000001E-2</v>
      </c>
      <c r="Q503" s="831"/>
      <c r="R503" s="679" t="s">
        <v>15</v>
      </c>
      <c r="S503" s="625">
        <v>1600</v>
      </c>
      <c r="T503" s="688">
        <v>72</v>
      </c>
      <c r="U503" s="688">
        <v>54</v>
      </c>
      <c r="V503" s="799">
        <v>78</v>
      </c>
      <c r="W503" s="679" t="s">
        <v>259</v>
      </c>
      <c r="X503" s="776">
        <f t="shared" si="107"/>
        <v>68</v>
      </c>
      <c r="Y503" s="1179">
        <f t="shared" si="111"/>
        <v>2.0954625000000001E-2</v>
      </c>
      <c r="Z503" s="942">
        <f t="shared" si="108"/>
        <v>2.7939499999999996E-2</v>
      </c>
      <c r="AA503" s="845"/>
      <c r="AB503" s="943">
        <f t="shared" si="109"/>
        <v>4.8894124999999997E-2</v>
      </c>
      <c r="AC503" s="629"/>
    </row>
    <row r="504" spans="1:29" ht="13.5" thickBot="1" x14ac:dyDescent="0.25">
      <c r="A504" s="1016">
        <v>44363</v>
      </c>
      <c r="B504" s="686">
        <v>0.55347222222222225</v>
      </c>
      <c r="C504" s="1127">
        <v>26</v>
      </c>
      <c r="D504" s="656">
        <f t="shared" si="104"/>
        <v>9.930555555555555E-2</v>
      </c>
      <c r="E504" s="1139">
        <f t="shared" si="105"/>
        <v>7.2222222222222215E-2</v>
      </c>
      <c r="F504" s="625" t="s">
        <v>129</v>
      </c>
      <c r="G504" s="733" t="s">
        <v>852</v>
      </c>
      <c r="H504" s="615">
        <v>1511</v>
      </c>
      <c r="I504" s="1178" t="s">
        <v>33</v>
      </c>
      <c r="J504" s="626">
        <v>1000</v>
      </c>
      <c r="K504" s="718">
        <v>118</v>
      </c>
      <c r="L504" s="688">
        <v>143</v>
      </c>
      <c r="M504" s="688">
        <v>107</v>
      </c>
      <c r="N504" s="670" t="s">
        <v>869</v>
      </c>
      <c r="O504" s="666">
        <f t="shared" si="110"/>
        <v>122.66666666666667</v>
      </c>
      <c r="P504" s="689">
        <f t="shared" si="106"/>
        <v>8.0641066666666678E-2</v>
      </c>
      <c r="Q504" s="831"/>
      <c r="R504" s="679" t="s">
        <v>15</v>
      </c>
      <c r="S504" s="625">
        <v>1000</v>
      </c>
      <c r="T504" s="688">
        <v>84</v>
      </c>
      <c r="U504" s="688">
        <v>101</v>
      </c>
      <c r="V504" s="799">
        <v>104</v>
      </c>
      <c r="W504" s="679" t="s">
        <v>84</v>
      </c>
      <c r="X504" s="776">
        <f t="shared" si="107"/>
        <v>96.333333333333329</v>
      </c>
      <c r="Y504" s="1179">
        <f t="shared" si="111"/>
        <v>8.0641066666666678E-2</v>
      </c>
      <c r="Z504" s="942">
        <f t="shared" si="108"/>
        <v>6.3329533333333327E-2</v>
      </c>
      <c r="AA504" s="845"/>
      <c r="AB504" s="943">
        <f t="shared" si="109"/>
        <v>0.1439706</v>
      </c>
      <c r="AC504" s="629"/>
    </row>
    <row r="505" spans="1:29" ht="13.5" thickBot="1" x14ac:dyDescent="0.25">
      <c r="A505" s="1016">
        <v>44367</v>
      </c>
      <c r="B505" s="686">
        <v>0.4513888888888889</v>
      </c>
      <c r="C505" s="1127">
        <v>30</v>
      </c>
      <c r="D505" s="656">
        <f t="shared" si="104"/>
        <v>1.0416666666666666E-2</v>
      </c>
      <c r="E505" s="1139">
        <f t="shared" si="105"/>
        <v>6.510416666666667E-3</v>
      </c>
      <c r="F505" s="623" t="s">
        <v>129</v>
      </c>
      <c r="G505" s="733" t="s">
        <v>852</v>
      </c>
      <c r="H505" s="615">
        <v>1</v>
      </c>
      <c r="I505" s="1178" t="s">
        <v>33</v>
      </c>
      <c r="J505" s="626">
        <v>1600</v>
      </c>
      <c r="K505" s="718">
        <v>20</v>
      </c>
      <c r="L505" s="688">
        <v>21</v>
      </c>
      <c r="M505" s="688">
        <v>24</v>
      </c>
      <c r="N505" s="670" t="s">
        <v>27</v>
      </c>
      <c r="O505" s="666">
        <f t="shared" si="110"/>
        <v>21.666666666666668</v>
      </c>
      <c r="P505" s="689">
        <f t="shared" si="106"/>
        <v>8.9022916666666677E-3</v>
      </c>
      <c r="Q505" s="831"/>
      <c r="R505" s="679" t="s">
        <v>15</v>
      </c>
      <c r="S505" s="625">
        <v>1600</v>
      </c>
      <c r="T505" s="688">
        <v>3</v>
      </c>
      <c r="U505" s="688">
        <v>10</v>
      </c>
      <c r="V505" s="799">
        <v>15</v>
      </c>
      <c r="W505" s="679" t="s">
        <v>180</v>
      </c>
      <c r="X505" s="776">
        <f t="shared" si="107"/>
        <v>9.3333333333333339</v>
      </c>
      <c r="Y505" s="1179">
        <f t="shared" si="111"/>
        <v>8.9022916666666677E-3</v>
      </c>
      <c r="Z505" s="942">
        <f t="shared" si="108"/>
        <v>3.8348333333333333E-3</v>
      </c>
      <c r="AA505" s="845"/>
      <c r="AB505" s="943">
        <f t="shared" si="109"/>
        <v>1.2737125000000002E-2</v>
      </c>
      <c r="AC505" s="629"/>
    </row>
    <row r="506" spans="1:29" ht="13.5" thickBot="1" x14ac:dyDescent="0.25">
      <c r="A506" s="1016">
        <v>44367</v>
      </c>
      <c r="B506" s="686">
        <v>0.47083333333333338</v>
      </c>
      <c r="C506" s="1127">
        <v>29</v>
      </c>
      <c r="D506" s="656">
        <f t="shared" si="104"/>
        <v>0.29222222222222222</v>
      </c>
      <c r="E506" s="1139">
        <f t="shared" si="105"/>
        <v>6.7777777777777784E-2</v>
      </c>
      <c r="F506" s="623" t="s">
        <v>90</v>
      </c>
      <c r="G506" s="733" t="s">
        <v>852</v>
      </c>
      <c r="H506" s="615">
        <v>1</v>
      </c>
      <c r="I506" s="1178" t="s">
        <v>33</v>
      </c>
      <c r="J506" s="626">
        <v>1250</v>
      </c>
      <c r="K506" s="718">
        <v>435</v>
      </c>
      <c r="L506" s="688">
        <v>478</v>
      </c>
      <c r="M506" s="688">
        <v>526</v>
      </c>
      <c r="N506" s="670" t="s">
        <v>192</v>
      </c>
      <c r="O506" s="666">
        <f t="shared" si="110"/>
        <v>479.66666666666669</v>
      </c>
      <c r="P506" s="689">
        <f t="shared" si="106"/>
        <v>0.25226629333333334</v>
      </c>
      <c r="Q506" s="831"/>
      <c r="R506" s="679" t="s">
        <v>15</v>
      </c>
      <c r="S506" s="625">
        <v>1250</v>
      </c>
      <c r="T506" s="688">
        <v>122</v>
      </c>
      <c r="U506" s="688">
        <v>59</v>
      </c>
      <c r="V506" s="799">
        <v>94</v>
      </c>
      <c r="W506" s="679" t="s">
        <v>192</v>
      </c>
      <c r="X506" s="776">
        <f t="shared" si="107"/>
        <v>91.666666666666671</v>
      </c>
      <c r="Y506" s="1179">
        <f t="shared" si="111"/>
        <v>0.25226629333333334</v>
      </c>
      <c r="Z506" s="942">
        <f t="shared" si="108"/>
        <v>4.8209333333333333E-2</v>
      </c>
      <c r="AA506" s="845"/>
      <c r="AB506" s="943">
        <f t="shared" si="109"/>
        <v>0.30047562666666666</v>
      </c>
      <c r="AC506" s="629"/>
    </row>
    <row r="507" spans="1:29" s="630" customFormat="1" x14ac:dyDescent="0.2">
      <c r="A507" s="1742" t="s">
        <v>148</v>
      </c>
      <c r="B507" s="1744"/>
      <c r="C507" s="1744"/>
      <c r="D507" s="1744"/>
      <c r="E507" s="1744"/>
      <c r="F507" s="1744"/>
      <c r="G507" s="1744"/>
      <c r="H507" s="1744"/>
      <c r="I507" s="1744"/>
      <c r="J507" s="1744"/>
      <c r="K507" s="1744"/>
      <c r="L507" s="1744"/>
      <c r="M507" s="1744"/>
      <c r="N507" s="1744"/>
      <c r="O507" s="1744"/>
      <c r="P507" s="1744"/>
      <c r="Q507" s="1744"/>
      <c r="R507" s="1744"/>
      <c r="S507" s="1744"/>
      <c r="T507" s="1744"/>
      <c r="U507" s="1744"/>
      <c r="V507" s="1744"/>
      <c r="W507" s="1744"/>
      <c r="X507" s="1744"/>
      <c r="Y507" s="1744"/>
      <c r="Z507" s="1744"/>
      <c r="AA507" s="1746"/>
      <c r="AB507" s="943"/>
    </row>
    <row r="508" spans="1:29" s="630" customFormat="1" ht="13.5" thickBot="1" x14ac:dyDescent="0.25">
      <c r="A508" s="1747"/>
      <c r="B508" s="1748"/>
      <c r="C508" s="1748"/>
      <c r="D508" s="1748"/>
      <c r="E508" s="1748"/>
      <c r="F508" s="1748"/>
      <c r="G508" s="1748"/>
      <c r="H508" s="1748"/>
      <c r="I508" s="1748"/>
      <c r="J508" s="1748"/>
      <c r="K508" s="1748"/>
      <c r="L508" s="1748"/>
      <c r="M508" s="1748"/>
      <c r="N508" s="1748"/>
      <c r="O508" s="1748"/>
      <c r="P508" s="1748"/>
      <c r="Q508" s="1748"/>
      <c r="R508" s="1748"/>
      <c r="S508" s="1748"/>
      <c r="T508" s="1748"/>
      <c r="U508" s="1748"/>
      <c r="V508" s="1748"/>
      <c r="W508" s="1748"/>
      <c r="X508" s="1748"/>
      <c r="Y508" s="1748"/>
      <c r="Z508" s="1748"/>
      <c r="AA508" s="1749"/>
      <c r="AB508" s="943"/>
    </row>
    <row r="509" spans="1:29" s="630" customFormat="1" ht="13.5" thickBot="1" x14ac:dyDescent="0.25">
      <c r="A509" s="944">
        <v>44356</v>
      </c>
      <c r="B509" s="945">
        <v>0.46875</v>
      </c>
      <c r="C509" s="946">
        <v>25</v>
      </c>
      <c r="D509" s="968">
        <f t="shared" ref="D509:D525" si="112">(MAX(K509:M509))/J509/1.44</f>
        <v>8.6805555555555552E-2</v>
      </c>
      <c r="E509" s="1141">
        <f t="shared" ref="E509:E525" si="113">(MAX(T509:V509))/S509/1.44</f>
        <v>9.027777777777779E-2</v>
      </c>
      <c r="F509" s="622" t="s">
        <v>129</v>
      </c>
      <c r="G509" s="734" t="s">
        <v>852</v>
      </c>
      <c r="H509" s="619">
        <v>1</v>
      </c>
      <c r="I509" s="861" t="s">
        <v>13</v>
      </c>
      <c r="J509" s="765">
        <v>1000</v>
      </c>
      <c r="K509" s="772">
        <v>110</v>
      </c>
      <c r="L509" s="1142">
        <v>108</v>
      </c>
      <c r="M509" s="1142">
        <v>125</v>
      </c>
      <c r="N509" s="643" t="s">
        <v>320</v>
      </c>
      <c r="O509" s="681">
        <f>(K509+L509+M509)/3</f>
        <v>114.33333333333333</v>
      </c>
      <c r="P509" s="1007">
        <f t="shared" ref="P509:P525" si="114">1.73*0.38*O509/J509</f>
        <v>7.5162733333333329E-2</v>
      </c>
      <c r="Q509" s="830" t="s">
        <v>547</v>
      </c>
      <c r="R509" s="818" t="s">
        <v>805</v>
      </c>
      <c r="S509" s="741">
        <v>1000</v>
      </c>
      <c r="T509" s="642">
        <v>130</v>
      </c>
      <c r="U509" s="642">
        <v>95</v>
      </c>
      <c r="V509" s="790">
        <v>119</v>
      </c>
      <c r="W509" s="814" t="s">
        <v>341</v>
      </c>
      <c r="X509" s="779">
        <f t="shared" ref="X509:X525" si="115">(T509+U509+V509)/3</f>
        <v>114.66666666666667</v>
      </c>
      <c r="Y509" s="1180">
        <f>1.73*0.38*O509/J509</f>
        <v>7.5162733333333329E-2</v>
      </c>
      <c r="Z509" s="1195">
        <f t="shared" ref="Z509:Z525" si="116">1.73*0.38*X509/S509</f>
        <v>7.5381866666666672E-2</v>
      </c>
      <c r="AA509" s="849" t="s">
        <v>547</v>
      </c>
      <c r="AB509" s="943">
        <f t="shared" ref="AB509:AB525" si="117">P509+Z509</f>
        <v>0.1505446</v>
      </c>
      <c r="AC509" s="639"/>
    </row>
    <row r="510" spans="1:29" s="630" customFormat="1" ht="13.5" thickBot="1" x14ac:dyDescent="0.25">
      <c r="A510" s="944">
        <v>44356</v>
      </c>
      <c r="B510" s="945">
        <v>0.48333333333333334</v>
      </c>
      <c r="C510" s="946">
        <v>25</v>
      </c>
      <c r="D510" s="968">
        <f t="shared" si="112"/>
        <v>0.11458333333333334</v>
      </c>
      <c r="E510" s="1141">
        <f t="shared" si="113"/>
        <v>1.7361111111111112E-2</v>
      </c>
      <c r="F510" s="622" t="s">
        <v>129</v>
      </c>
      <c r="G510" s="734" t="s">
        <v>852</v>
      </c>
      <c r="H510" s="619">
        <v>2</v>
      </c>
      <c r="I510" s="861" t="s">
        <v>13</v>
      </c>
      <c r="J510" s="765">
        <v>1000</v>
      </c>
      <c r="K510" s="779">
        <v>150</v>
      </c>
      <c r="L510" s="1143">
        <v>165</v>
      </c>
      <c r="M510" s="1143">
        <v>131</v>
      </c>
      <c r="N510" s="682" t="s">
        <v>235</v>
      </c>
      <c r="O510" s="681">
        <f>(K510+L510+M510)/3</f>
        <v>148.66666666666666</v>
      </c>
      <c r="P510" s="1007">
        <f t="shared" si="114"/>
        <v>9.7733466666666657E-2</v>
      </c>
      <c r="Q510" s="830" t="s">
        <v>547</v>
      </c>
      <c r="R510" s="818" t="s">
        <v>805</v>
      </c>
      <c r="S510" s="741">
        <v>1000</v>
      </c>
      <c r="T510" s="642">
        <v>10</v>
      </c>
      <c r="U510" s="642">
        <v>25</v>
      </c>
      <c r="V510" s="790">
        <v>15</v>
      </c>
      <c r="W510" s="814" t="s">
        <v>868</v>
      </c>
      <c r="X510" s="779">
        <f t="shared" si="115"/>
        <v>16.666666666666668</v>
      </c>
      <c r="Y510" s="1180">
        <f t="shared" ref="Y510:Y525" si="118">1.73*0.38*O510/J510</f>
        <v>9.7733466666666657E-2</v>
      </c>
      <c r="Z510" s="1195">
        <f t="shared" si="116"/>
        <v>1.0956666666666667E-2</v>
      </c>
      <c r="AA510" s="849" t="s">
        <v>547</v>
      </c>
      <c r="AB510" s="943">
        <f t="shared" si="117"/>
        <v>0.10869013333333333</v>
      </c>
      <c r="AC510" s="639"/>
    </row>
    <row r="511" spans="1:29" ht="13.5" thickBot="1" x14ac:dyDescent="0.25">
      <c r="A511" s="944">
        <v>44356</v>
      </c>
      <c r="B511" s="945">
        <v>0.48888888888888887</v>
      </c>
      <c r="C511" s="946">
        <v>25</v>
      </c>
      <c r="D511" s="968">
        <f t="shared" si="112"/>
        <v>7.5694444444444453E-2</v>
      </c>
      <c r="E511" s="1141">
        <f t="shared" si="113"/>
        <v>8.3333333333333329E-2</v>
      </c>
      <c r="F511" s="622" t="s">
        <v>129</v>
      </c>
      <c r="G511" s="734" t="s">
        <v>852</v>
      </c>
      <c r="H511" s="751">
        <v>3</v>
      </c>
      <c r="I511" s="861" t="s">
        <v>13</v>
      </c>
      <c r="J511" s="762">
        <v>1000</v>
      </c>
      <c r="K511" s="775">
        <v>109</v>
      </c>
      <c r="L511" s="661">
        <v>56</v>
      </c>
      <c r="M511" s="661">
        <v>88</v>
      </c>
      <c r="N511" s="662" t="s">
        <v>22</v>
      </c>
      <c r="O511" s="663">
        <f>SUM(K511,L511,M511)/3</f>
        <v>84.333333333333329</v>
      </c>
      <c r="P511" s="1007">
        <f t="shared" si="114"/>
        <v>5.5440733333333325E-2</v>
      </c>
      <c r="Q511" s="827"/>
      <c r="R511" s="818" t="s">
        <v>805</v>
      </c>
      <c r="S511" s="738">
        <v>1000</v>
      </c>
      <c r="T511" s="661">
        <v>95</v>
      </c>
      <c r="U511" s="661">
        <v>120</v>
      </c>
      <c r="V511" s="794">
        <v>77</v>
      </c>
      <c r="W511" s="816" t="s">
        <v>458</v>
      </c>
      <c r="X511" s="812">
        <f t="shared" si="115"/>
        <v>97.333333333333329</v>
      </c>
      <c r="Y511" s="1180">
        <f t="shared" si="118"/>
        <v>5.5440733333333325E-2</v>
      </c>
      <c r="Z511" s="1195">
        <f t="shared" si="116"/>
        <v>6.3986933333333329E-2</v>
      </c>
      <c r="AA511" s="1181"/>
      <c r="AB511" s="943">
        <f t="shared" si="117"/>
        <v>0.11942766666666665</v>
      </c>
      <c r="AC511" s="629"/>
    </row>
    <row r="512" spans="1:29" s="630" customFormat="1" ht="13.5" thickBot="1" x14ac:dyDescent="0.25">
      <c r="A512" s="1144">
        <v>44352</v>
      </c>
      <c r="B512" s="1119">
        <v>0.40763888888888888</v>
      </c>
      <c r="C512" s="1120">
        <v>20</v>
      </c>
      <c r="D512" s="1034">
        <f t="shared" si="112"/>
        <v>0.11805555555555557</v>
      </c>
      <c r="E512" s="1034">
        <f t="shared" si="113"/>
        <v>0.13194444444444445</v>
      </c>
      <c r="F512" s="625" t="s">
        <v>90</v>
      </c>
      <c r="G512" s="733" t="s">
        <v>852</v>
      </c>
      <c r="H512" s="619">
        <v>1</v>
      </c>
      <c r="I512" s="861" t="s">
        <v>13</v>
      </c>
      <c r="J512" s="765">
        <v>1000</v>
      </c>
      <c r="K512" s="779">
        <v>170</v>
      </c>
      <c r="L512" s="1143">
        <v>100</v>
      </c>
      <c r="M512" s="1143">
        <v>144</v>
      </c>
      <c r="N512" s="682" t="s">
        <v>45</v>
      </c>
      <c r="O512" s="681">
        <f t="shared" ref="O512:O525" si="119">(K512+L512+M512)/3</f>
        <v>138</v>
      </c>
      <c r="P512" s="1007">
        <f t="shared" si="114"/>
        <v>9.0721200000000002E-2</v>
      </c>
      <c r="Q512" s="830" t="s">
        <v>547</v>
      </c>
      <c r="R512" s="818" t="s">
        <v>15</v>
      </c>
      <c r="S512" s="741">
        <v>1000</v>
      </c>
      <c r="T512" s="642">
        <v>122</v>
      </c>
      <c r="U512" s="642">
        <v>190</v>
      </c>
      <c r="V512" s="790">
        <v>122</v>
      </c>
      <c r="W512" s="814" t="s">
        <v>351</v>
      </c>
      <c r="X512" s="779">
        <f t="shared" si="115"/>
        <v>144.66666666666666</v>
      </c>
      <c r="Y512" s="1180">
        <f t="shared" si="118"/>
        <v>9.0721200000000002E-2</v>
      </c>
      <c r="Z512" s="1195">
        <f t="shared" si="116"/>
        <v>9.5103866666666662E-2</v>
      </c>
      <c r="AA512" s="849" t="s">
        <v>547</v>
      </c>
      <c r="AB512" s="943">
        <f t="shared" si="117"/>
        <v>0.18582506666666665</v>
      </c>
      <c r="AC512" s="639"/>
    </row>
    <row r="513" spans="1:29" s="630" customFormat="1" ht="13.5" thickBot="1" x14ac:dyDescent="0.25">
      <c r="A513" s="1144">
        <v>44352</v>
      </c>
      <c r="B513" s="1119">
        <v>0.43055555555555558</v>
      </c>
      <c r="C513" s="1120">
        <v>20</v>
      </c>
      <c r="D513" s="1034">
        <f t="shared" si="112"/>
        <v>0.10833333333333334</v>
      </c>
      <c r="E513" s="1034">
        <f t="shared" si="113"/>
        <v>0.12361111111111112</v>
      </c>
      <c r="F513" s="625" t="s">
        <v>90</v>
      </c>
      <c r="G513" s="733" t="s">
        <v>852</v>
      </c>
      <c r="H513" s="619">
        <v>2</v>
      </c>
      <c r="I513" s="861" t="s">
        <v>146</v>
      </c>
      <c r="J513" s="765">
        <v>1000</v>
      </c>
      <c r="K513" s="779">
        <v>156</v>
      </c>
      <c r="L513" s="1143">
        <v>130</v>
      </c>
      <c r="M513" s="1143">
        <v>112</v>
      </c>
      <c r="N513" s="682" t="s">
        <v>867</v>
      </c>
      <c r="O513" s="681">
        <f t="shared" si="119"/>
        <v>132.66666666666666</v>
      </c>
      <c r="P513" s="1007">
        <f t="shared" si="114"/>
        <v>8.721506666666666E-2</v>
      </c>
      <c r="Q513" s="830" t="s">
        <v>547</v>
      </c>
      <c r="R513" s="818" t="s">
        <v>15</v>
      </c>
      <c r="S513" s="741">
        <v>1000</v>
      </c>
      <c r="T513" s="642">
        <v>170</v>
      </c>
      <c r="U513" s="642">
        <v>178</v>
      </c>
      <c r="V513" s="790">
        <v>150</v>
      </c>
      <c r="W513" s="814" t="s">
        <v>82</v>
      </c>
      <c r="X513" s="779">
        <f t="shared" si="115"/>
        <v>166</v>
      </c>
      <c r="Y513" s="1180">
        <f t="shared" si="118"/>
        <v>8.721506666666666E-2</v>
      </c>
      <c r="Z513" s="1195">
        <f t="shared" si="116"/>
        <v>0.1091284</v>
      </c>
      <c r="AA513" s="849" t="s">
        <v>547</v>
      </c>
      <c r="AB513" s="943">
        <f t="shared" si="117"/>
        <v>0.19634346666666666</v>
      </c>
      <c r="AC513" s="639"/>
    </row>
    <row r="514" spans="1:29" s="630" customFormat="1" ht="13.5" thickBot="1" x14ac:dyDescent="0.25">
      <c r="A514" s="1144">
        <v>44360</v>
      </c>
      <c r="B514" s="1119">
        <v>0.39583333333333331</v>
      </c>
      <c r="C514" s="1120">
        <v>25</v>
      </c>
      <c r="D514" s="1034">
        <f t="shared" si="112"/>
        <v>7.7083333333333337E-2</v>
      </c>
      <c r="E514" s="1034">
        <f t="shared" si="113"/>
        <v>7.7777777777777779E-2</v>
      </c>
      <c r="F514" s="625" t="s">
        <v>90</v>
      </c>
      <c r="G514" s="733" t="s">
        <v>852</v>
      </c>
      <c r="H514" s="619">
        <v>3</v>
      </c>
      <c r="I514" s="861" t="s">
        <v>13</v>
      </c>
      <c r="J514" s="765">
        <v>1000</v>
      </c>
      <c r="K514" s="779">
        <v>94</v>
      </c>
      <c r="L514" s="1143">
        <v>110</v>
      </c>
      <c r="M514" s="1143">
        <v>111</v>
      </c>
      <c r="N514" s="682" t="s">
        <v>82</v>
      </c>
      <c r="O514" s="681">
        <f t="shared" si="119"/>
        <v>105</v>
      </c>
      <c r="P514" s="1007">
        <f t="shared" si="114"/>
        <v>6.9027000000000005E-2</v>
      </c>
      <c r="Q514" s="830" t="s">
        <v>547</v>
      </c>
      <c r="R514" s="818" t="s">
        <v>15</v>
      </c>
      <c r="S514" s="741">
        <v>1000</v>
      </c>
      <c r="T514" s="642">
        <v>112</v>
      </c>
      <c r="U514" s="642">
        <v>92</v>
      </c>
      <c r="V514" s="790">
        <v>71</v>
      </c>
      <c r="W514" s="814" t="s">
        <v>291</v>
      </c>
      <c r="X514" s="779">
        <f t="shared" si="115"/>
        <v>91.666666666666671</v>
      </c>
      <c r="Y514" s="1180">
        <f t="shared" si="118"/>
        <v>6.9027000000000005E-2</v>
      </c>
      <c r="Z514" s="1195">
        <f t="shared" si="116"/>
        <v>6.0261666666666672E-2</v>
      </c>
      <c r="AA514" s="849" t="s">
        <v>547</v>
      </c>
      <c r="AB514" s="943">
        <f t="shared" si="117"/>
        <v>0.12928866666666666</v>
      </c>
      <c r="AC514" s="639"/>
    </row>
    <row r="515" spans="1:29" s="630" customFormat="1" ht="13.5" thickBot="1" x14ac:dyDescent="0.25">
      <c r="A515" s="1144">
        <v>44352</v>
      </c>
      <c r="B515" s="1119">
        <v>0.44444444444444442</v>
      </c>
      <c r="C515" s="1120">
        <v>20</v>
      </c>
      <c r="D515" s="1034">
        <f t="shared" si="112"/>
        <v>9.8104056437389772E-2</v>
      </c>
      <c r="E515" s="1034">
        <f t="shared" si="113"/>
        <v>0.17085537918871252</v>
      </c>
      <c r="F515" s="625" t="s">
        <v>90</v>
      </c>
      <c r="G515" s="733" t="s">
        <v>852</v>
      </c>
      <c r="H515" s="619">
        <v>4</v>
      </c>
      <c r="I515" s="861" t="s">
        <v>13</v>
      </c>
      <c r="J515" s="765">
        <v>630</v>
      </c>
      <c r="K515" s="779">
        <v>56</v>
      </c>
      <c r="L515" s="1143">
        <v>86</v>
      </c>
      <c r="M515" s="1143">
        <v>89</v>
      </c>
      <c r="N515" s="682" t="s">
        <v>30</v>
      </c>
      <c r="O515" s="681">
        <f t="shared" si="119"/>
        <v>77</v>
      </c>
      <c r="P515" s="1007">
        <f t="shared" si="114"/>
        <v>8.0348888888888886E-2</v>
      </c>
      <c r="Q515" s="830" t="s">
        <v>547</v>
      </c>
      <c r="R515" s="818" t="s">
        <v>15</v>
      </c>
      <c r="S515" s="741">
        <v>630</v>
      </c>
      <c r="T515" s="642">
        <v>120</v>
      </c>
      <c r="U515" s="642">
        <v>155</v>
      </c>
      <c r="V515" s="790">
        <v>122</v>
      </c>
      <c r="W515" s="814" t="s">
        <v>144</v>
      </c>
      <c r="X515" s="779">
        <f t="shared" si="115"/>
        <v>132.33333333333334</v>
      </c>
      <c r="Y515" s="1180">
        <f t="shared" si="118"/>
        <v>8.0348888888888886E-2</v>
      </c>
      <c r="Z515" s="1195">
        <f t="shared" si="116"/>
        <v>0.13808878306878308</v>
      </c>
      <c r="AA515" s="849" t="s">
        <v>547</v>
      </c>
      <c r="AB515" s="943">
        <f t="shared" si="117"/>
        <v>0.21843767195767197</v>
      </c>
      <c r="AC515" s="639"/>
    </row>
    <row r="516" spans="1:29" s="630" customFormat="1" ht="13.5" thickBot="1" x14ac:dyDescent="0.25">
      <c r="A516" s="1144">
        <v>44360</v>
      </c>
      <c r="B516" s="1119">
        <v>0.41666666666666669</v>
      </c>
      <c r="C516" s="1120">
        <v>25</v>
      </c>
      <c r="D516" s="1034">
        <f t="shared" si="112"/>
        <v>7.7083333333333337E-2</v>
      </c>
      <c r="E516" s="1034">
        <f t="shared" si="113"/>
        <v>7.6388888888888895E-2</v>
      </c>
      <c r="F516" s="625" t="s">
        <v>90</v>
      </c>
      <c r="G516" s="733" t="s">
        <v>852</v>
      </c>
      <c r="H516" s="619">
        <v>5</v>
      </c>
      <c r="I516" s="861" t="s">
        <v>13</v>
      </c>
      <c r="J516" s="765">
        <v>1000</v>
      </c>
      <c r="K516" s="779">
        <v>73</v>
      </c>
      <c r="L516" s="1143">
        <v>52</v>
      </c>
      <c r="M516" s="1143">
        <v>111</v>
      </c>
      <c r="N516" s="682" t="s">
        <v>30</v>
      </c>
      <c r="O516" s="681">
        <f t="shared" si="119"/>
        <v>78.666666666666671</v>
      </c>
      <c r="P516" s="1007">
        <f t="shared" si="114"/>
        <v>5.1715466666666668E-2</v>
      </c>
      <c r="Q516" s="830" t="s">
        <v>547</v>
      </c>
      <c r="R516" s="818" t="s">
        <v>15</v>
      </c>
      <c r="S516" s="741">
        <v>1000</v>
      </c>
      <c r="T516" s="642">
        <v>93</v>
      </c>
      <c r="U516" s="642">
        <v>94</v>
      </c>
      <c r="V516" s="790">
        <v>110</v>
      </c>
      <c r="W516" s="814" t="s">
        <v>83</v>
      </c>
      <c r="X516" s="779">
        <f t="shared" si="115"/>
        <v>99</v>
      </c>
      <c r="Y516" s="1180">
        <f t="shared" si="118"/>
        <v>5.1715466666666668E-2</v>
      </c>
      <c r="Z516" s="1195">
        <f t="shared" si="116"/>
        <v>6.5082600000000004E-2</v>
      </c>
      <c r="AA516" s="849" t="s">
        <v>547</v>
      </c>
      <c r="AB516" s="943">
        <f t="shared" si="117"/>
        <v>0.11679806666666667</v>
      </c>
      <c r="AC516" s="639"/>
    </row>
    <row r="517" spans="1:29" s="630" customFormat="1" ht="13.5" thickBot="1" x14ac:dyDescent="0.25">
      <c r="A517" s="1144">
        <v>44352</v>
      </c>
      <c r="B517" s="1119">
        <v>0.45833333333333331</v>
      </c>
      <c r="C517" s="1120">
        <v>20</v>
      </c>
      <c r="D517" s="1034">
        <f t="shared" si="112"/>
        <v>5.7638888888888892E-2</v>
      </c>
      <c r="E517" s="1034">
        <f t="shared" si="113"/>
        <v>0.10555555555555556</v>
      </c>
      <c r="F517" s="625" t="s">
        <v>90</v>
      </c>
      <c r="G517" s="733" t="s">
        <v>852</v>
      </c>
      <c r="H517" s="619">
        <v>6</v>
      </c>
      <c r="I517" s="861" t="s">
        <v>13</v>
      </c>
      <c r="J517" s="765">
        <v>1000</v>
      </c>
      <c r="K517" s="779">
        <v>78</v>
      </c>
      <c r="L517" s="1143">
        <v>74</v>
      </c>
      <c r="M517" s="1143">
        <v>83</v>
      </c>
      <c r="N517" s="682" t="s">
        <v>80</v>
      </c>
      <c r="O517" s="681">
        <f t="shared" si="119"/>
        <v>78.333333333333329</v>
      </c>
      <c r="P517" s="1007">
        <f t="shared" si="114"/>
        <v>5.1496333333333331E-2</v>
      </c>
      <c r="Q517" s="830" t="s">
        <v>547</v>
      </c>
      <c r="R517" s="818" t="s">
        <v>15</v>
      </c>
      <c r="S517" s="741">
        <v>1000</v>
      </c>
      <c r="T517" s="642">
        <v>152</v>
      </c>
      <c r="U517" s="642">
        <v>128</v>
      </c>
      <c r="V517" s="790">
        <v>130</v>
      </c>
      <c r="W517" s="814" t="s">
        <v>144</v>
      </c>
      <c r="X517" s="779">
        <f t="shared" si="115"/>
        <v>136.66666666666666</v>
      </c>
      <c r="Y517" s="1180">
        <f t="shared" si="118"/>
        <v>5.1496333333333331E-2</v>
      </c>
      <c r="Z517" s="1195">
        <f t="shared" si="116"/>
        <v>8.9844666666666656E-2</v>
      </c>
      <c r="AA517" s="849" t="s">
        <v>547</v>
      </c>
      <c r="AB517" s="943">
        <f t="shared" si="117"/>
        <v>0.14134099999999999</v>
      </c>
      <c r="AC517" s="639"/>
    </row>
    <row r="518" spans="1:29" s="630" customFormat="1" ht="13.5" thickBot="1" x14ac:dyDescent="0.25">
      <c r="A518" s="1144">
        <v>44352</v>
      </c>
      <c r="B518" s="1119">
        <v>0.39583333333333331</v>
      </c>
      <c r="C518" s="1120">
        <v>20</v>
      </c>
      <c r="D518" s="1034">
        <f t="shared" si="112"/>
        <v>7.7777777777777779E-2</v>
      </c>
      <c r="E518" s="1034">
        <f t="shared" si="113"/>
        <v>6.0416666666666667E-2</v>
      </c>
      <c r="F518" s="621" t="s">
        <v>90</v>
      </c>
      <c r="G518" s="732" t="s">
        <v>852</v>
      </c>
      <c r="H518" s="750">
        <v>7</v>
      </c>
      <c r="I518" s="859" t="s">
        <v>13</v>
      </c>
      <c r="J518" s="761">
        <v>1000</v>
      </c>
      <c r="K518" s="772">
        <v>55</v>
      </c>
      <c r="L518" s="1142">
        <v>103</v>
      </c>
      <c r="M518" s="1142">
        <v>112</v>
      </c>
      <c r="N518" s="643" t="s">
        <v>638</v>
      </c>
      <c r="O518" s="642">
        <f t="shared" si="119"/>
        <v>90</v>
      </c>
      <c r="P518" s="1007">
        <f t="shared" si="114"/>
        <v>5.9165999999999996E-2</v>
      </c>
      <c r="Q518" s="826" t="s">
        <v>547</v>
      </c>
      <c r="R518" s="814" t="s">
        <v>15</v>
      </c>
      <c r="S518" s="737">
        <v>1000</v>
      </c>
      <c r="T518" s="642">
        <v>73</v>
      </c>
      <c r="U518" s="642">
        <v>87</v>
      </c>
      <c r="V518" s="790">
        <v>66</v>
      </c>
      <c r="W518" s="814" t="s">
        <v>80</v>
      </c>
      <c r="X518" s="772">
        <f t="shared" si="115"/>
        <v>75.333333333333329</v>
      </c>
      <c r="Y518" s="1180">
        <f t="shared" si="118"/>
        <v>5.9165999999999996E-2</v>
      </c>
      <c r="Z518" s="1195">
        <f t="shared" si="116"/>
        <v>4.9524133333333331E-2</v>
      </c>
      <c r="AA518" s="842" t="s">
        <v>547</v>
      </c>
      <c r="AB518" s="943">
        <f t="shared" si="117"/>
        <v>0.10869013333333333</v>
      </c>
      <c r="AC518" s="639"/>
    </row>
    <row r="519" spans="1:29" s="630" customFormat="1" ht="13.5" thickBot="1" x14ac:dyDescent="0.25">
      <c r="A519" s="1144">
        <v>44352</v>
      </c>
      <c r="B519" s="1119">
        <v>0.66666666666666663</v>
      </c>
      <c r="C519" s="1120">
        <v>20</v>
      </c>
      <c r="D519" s="1034">
        <f t="shared" si="112"/>
        <v>9.6527777777777796E-2</v>
      </c>
      <c r="E519" s="1034">
        <f t="shared" si="113"/>
        <v>0.11944444444444444</v>
      </c>
      <c r="F519" s="659" t="s">
        <v>90</v>
      </c>
      <c r="G519" s="730" t="s">
        <v>852</v>
      </c>
      <c r="H519" s="750">
        <v>8</v>
      </c>
      <c r="I519" s="859" t="s">
        <v>13</v>
      </c>
      <c r="J519" s="761">
        <v>1000</v>
      </c>
      <c r="K519" s="772">
        <v>88</v>
      </c>
      <c r="L519" s="1142">
        <v>139</v>
      </c>
      <c r="M519" s="1142">
        <v>136</v>
      </c>
      <c r="N519" s="643" t="s">
        <v>236</v>
      </c>
      <c r="O519" s="642">
        <f t="shared" si="119"/>
        <v>121</v>
      </c>
      <c r="P519" s="1007">
        <f t="shared" si="114"/>
        <v>7.9545400000000002E-2</v>
      </c>
      <c r="Q519" s="826" t="s">
        <v>547</v>
      </c>
      <c r="R519" s="814" t="s">
        <v>15</v>
      </c>
      <c r="S519" s="737">
        <v>1000</v>
      </c>
      <c r="T519" s="642">
        <v>140</v>
      </c>
      <c r="U519" s="642">
        <v>172</v>
      </c>
      <c r="V519" s="790">
        <v>158</v>
      </c>
      <c r="W519" s="814" t="s">
        <v>317</v>
      </c>
      <c r="X519" s="772">
        <f t="shared" si="115"/>
        <v>156.66666666666666</v>
      </c>
      <c r="Y519" s="1180">
        <f t="shared" si="118"/>
        <v>7.9545400000000002E-2</v>
      </c>
      <c r="Z519" s="1195">
        <f t="shared" si="116"/>
        <v>0.10299266666666666</v>
      </c>
      <c r="AA519" s="842" t="s">
        <v>547</v>
      </c>
      <c r="AB519" s="943">
        <f t="shared" si="117"/>
        <v>0.18253806666666667</v>
      </c>
      <c r="AC519" s="639"/>
    </row>
    <row r="520" spans="1:29" s="630" customFormat="1" ht="13.5" thickBot="1" x14ac:dyDescent="0.25">
      <c r="A520" s="1144">
        <v>44360</v>
      </c>
      <c r="B520" s="1119">
        <v>0.4375</v>
      </c>
      <c r="C520" s="1120">
        <v>25</v>
      </c>
      <c r="D520" s="1034">
        <f t="shared" si="112"/>
        <v>0.15</v>
      </c>
      <c r="E520" s="1034">
        <f t="shared" si="113"/>
        <v>1.6666666666666666E-2</v>
      </c>
      <c r="F520" s="659" t="s">
        <v>90</v>
      </c>
      <c r="G520" s="730" t="s">
        <v>852</v>
      </c>
      <c r="H520" s="750">
        <v>9</v>
      </c>
      <c r="I520" s="859" t="s">
        <v>13</v>
      </c>
      <c r="J520" s="761">
        <v>1000</v>
      </c>
      <c r="K520" s="772">
        <v>149</v>
      </c>
      <c r="L520" s="1142">
        <v>216</v>
      </c>
      <c r="M520" s="1142">
        <v>190</v>
      </c>
      <c r="N520" s="643" t="s">
        <v>144</v>
      </c>
      <c r="O520" s="642">
        <f t="shared" si="119"/>
        <v>185</v>
      </c>
      <c r="P520" s="1007">
        <f t="shared" si="114"/>
        <v>0.121619</v>
      </c>
      <c r="Q520" s="826" t="s">
        <v>547</v>
      </c>
      <c r="R520" s="814" t="s">
        <v>15</v>
      </c>
      <c r="S520" s="737">
        <v>1000</v>
      </c>
      <c r="T520" s="642">
        <v>24</v>
      </c>
      <c r="U520" s="642">
        <v>15</v>
      </c>
      <c r="V520" s="790">
        <v>18</v>
      </c>
      <c r="W520" s="814" t="s">
        <v>30</v>
      </c>
      <c r="X520" s="772">
        <f t="shared" si="115"/>
        <v>19</v>
      </c>
      <c r="Y520" s="1180">
        <f t="shared" si="118"/>
        <v>0.121619</v>
      </c>
      <c r="Z520" s="1195">
        <f t="shared" si="116"/>
        <v>1.2490600000000001E-2</v>
      </c>
      <c r="AA520" s="842" t="s">
        <v>547</v>
      </c>
      <c r="AB520" s="943">
        <f t="shared" si="117"/>
        <v>0.1341096</v>
      </c>
      <c r="AC520" s="639"/>
    </row>
    <row r="521" spans="1:29" s="630" customFormat="1" ht="13.5" thickBot="1" x14ac:dyDescent="0.25">
      <c r="A521" s="1144">
        <v>44360</v>
      </c>
      <c r="B521" s="1119">
        <v>0.42708333333333331</v>
      </c>
      <c r="C521" s="1120">
        <v>25</v>
      </c>
      <c r="D521" s="1034">
        <f t="shared" si="112"/>
        <v>0.20833333333333334</v>
      </c>
      <c r="E521" s="1034">
        <f t="shared" si="113"/>
        <v>0</v>
      </c>
      <c r="F521" s="659" t="s">
        <v>90</v>
      </c>
      <c r="G521" s="730" t="s">
        <v>852</v>
      </c>
      <c r="H521" s="750">
        <v>10</v>
      </c>
      <c r="I521" s="859" t="s">
        <v>13</v>
      </c>
      <c r="J521" s="761">
        <v>1000</v>
      </c>
      <c r="K521" s="772">
        <v>300</v>
      </c>
      <c r="L521" s="1142">
        <v>167</v>
      </c>
      <c r="M521" s="1142">
        <v>268</v>
      </c>
      <c r="N521" s="643" t="s">
        <v>149</v>
      </c>
      <c r="O521" s="642">
        <f t="shared" si="119"/>
        <v>245</v>
      </c>
      <c r="P521" s="1007">
        <f t="shared" si="114"/>
        <v>0.16106299999999998</v>
      </c>
      <c r="Q521" s="826" t="s">
        <v>547</v>
      </c>
      <c r="R521" s="814" t="s">
        <v>15</v>
      </c>
      <c r="S521" s="737">
        <v>1000</v>
      </c>
      <c r="T521" s="642"/>
      <c r="U521" s="642"/>
      <c r="V521" s="790"/>
      <c r="W521" s="814" t="s">
        <v>45</v>
      </c>
      <c r="X521" s="772">
        <f t="shared" si="115"/>
        <v>0</v>
      </c>
      <c r="Y521" s="1180">
        <f t="shared" si="118"/>
        <v>0.16106299999999998</v>
      </c>
      <c r="Z521" s="1195">
        <f t="shared" si="116"/>
        <v>0</v>
      </c>
      <c r="AA521" s="842" t="s">
        <v>547</v>
      </c>
      <c r="AB521" s="943">
        <f t="shared" si="117"/>
        <v>0.16106299999999998</v>
      </c>
      <c r="AC521" s="639"/>
    </row>
    <row r="522" spans="1:29" s="630" customFormat="1" ht="13.5" thickBot="1" x14ac:dyDescent="0.25">
      <c r="A522" s="1144">
        <v>44356</v>
      </c>
      <c r="B522" s="1119">
        <v>0.625</v>
      </c>
      <c r="C522" s="1120">
        <v>16</v>
      </c>
      <c r="D522" s="1034">
        <f t="shared" si="112"/>
        <v>7.7777777777777779E-2</v>
      </c>
      <c r="E522" s="1034">
        <f t="shared" si="113"/>
        <v>1.2499999999999999E-2</v>
      </c>
      <c r="F522" s="659" t="s">
        <v>90</v>
      </c>
      <c r="G522" s="730" t="s">
        <v>852</v>
      </c>
      <c r="H522" s="750">
        <v>11</v>
      </c>
      <c r="I522" s="859" t="s">
        <v>13</v>
      </c>
      <c r="J522" s="761">
        <v>1000</v>
      </c>
      <c r="K522" s="772">
        <v>69</v>
      </c>
      <c r="L522" s="1142">
        <v>102</v>
      </c>
      <c r="M522" s="1142">
        <v>112</v>
      </c>
      <c r="N522" s="643" t="s">
        <v>63</v>
      </c>
      <c r="O522" s="642">
        <f t="shared" si="119"/>
        <v>94.333333333333329</v>
      </c>
      <c r="P522" s="1007">
        <f t="shared" si="114"/>
        <v>6.2014733333333336E-2</v>
      </c>
      <c r="Q522" s="826" t="s">
        <v>547</v>
      </c>
      <c r="R522" s="814" t="s">
        <v>15</v>
      </c>
      <c r="S522" s="737">
        <v>1000</v>
      </c>
      <c r="T522" s="642">
        <v>14</v>
      </c>
      <c r="U522" s="642">
        <v>18</v>
      </c>
      <c r="V522" s="790">
        <v>14</v>
      </c>
      <c r="W522" s="814" t="s">
        <v>41</v>
      </c>
      <c r="X522" s="772">
        <f t="shared" si="115"/>
        <v>15.333333333333334</v>
      </c>
      <c r="Y522" s="1180">
        <f t="shared" si="118"/>
        <v>6.2014733333333336E-2</v>
      </c>
      <c r="Z522" s="1195">
        <f t="shared" si="116"/>
        <v>1.0080133333333335E-2</v>
      </c>
      <c r="AA522" s="842" t="s">
        <v>547</v>
      </c>
      <c r="AB522" s="943">
        <f t="shared" si="117"/>
        <v>7.2094866666666674E-2</v>
      </c>
      <c r="AC522" s="639"/>
    </row>
    <row r="523" spans="1:29" s="630" customFormat="1" ht="13.5" thickBot="1" x14ac:dyDescent="0.25">
      <c r="A523" s="1144">
        <v>44360</v>
      </c>
      <c r="B523" s="1119">
        <v>0.45833333333333331</v>
      </c>
      <c r="C523" s="1120">
        <v>25</v>
      </c>
      <c r="D523" s="1034">
        <f t="shared" si="112"/>
        <v>0.35493827160493824</v>
      </c>
      <c r="E523" s="1034">
        <f t="shared" si="113"/>
        <v>0</v>
      </c>
      <c r="F523" s="659" t="s">
        <v>90</v>
      </c>
      <c r="G523" s="730" t="s">
        <v>852</v>
      </c>
      <c r="H523" s="749">
        <v>12</v>
      </c>
      <c r="I523" s="858" t="s">
        <v>13</v>
      </c>
      <c r="J523" s="760">
        <v>630</v>
      </c>
      <c r="K523" s="694">
        <v>285</v>
      </c>
      <c r="L523" s="1145">
        <v>260</v>
      </c>
      <c r="M523" s="1145">
        <v>322</v>
      </c>
      <c r="N523" s="646" t="s">
        <v>145</v>
      </c>
      <c r="O523" s="644">
        <f t="shared" si="119"/>
        <v>289</v>
      </c>
      <c r="P523" s="1007">
        <f t="shared" si="114"/>
        <v>0.30156920634920631</v>
      </c>
      <c r="Q523" s="824" t="s">
        <v>547</v>
      </c>
      <c r="R523" s="819" t="s">
        <v>15</v>
      </c>
      <c r="S523" s="736">
        <v>630</v>
      </c>
      <c r="T523" s="644"/>
      <c r="U523" s="644"/>
      <c r="V523" s="800"/>
      <c r="W523" s="819" t="s">
        <v>45</v>
      </c>
      <c r="X523" s="694">
        <f t="shared" si="115"/>
        <v>0</v>
      </c>
      <c r="Y523" s="1180">
        <f t="shared" si="118"/>
        <v>0.30156920634920631</v>
      </c>
      <c r="Z523" s="1195">
        <f t="shared" si="116"/>
        <v>0</v>
      </c>
      <c r="AA523" s="838" t="s">
        <v>547</v>
      </c>
      <c r="AB523" s="943">
        <f t="shared" si="117"/>
        <v>0.30156920634920631</v>
      </c>
      <c r="AC523" s="639"/>
    </row>
    <row r="524" spans="1:29" s="630" customFormat="1" ht="13.5" thickBot="1" x14ac:dyDescent="0.25">
      <c r="A524" s="1146">
        <v>44352</v>
      </c>
      <c r="B524" s="1147">
        <v>0.38541666666666669</v>
      </c>
      <c r="C524" s="1148">
        <v>20</v>
      </c>
      <c r="D524" s="1149">
        <f t="shared" si="112"/>
        <v>9.2592592592592601E-2</v>
      </c>
      <c r="E524" s="1149">
        <f t="shared" si="113"/>
        <v>7.4955908289241632E-2</v>
      </c>
      <c r="F524" s="736" t="s">
        <v>90</v>
      </c>
      <c r="G524" s="731" t="s">
        <v>852</v>
      </c>
      <c r="H524" s="749">
        <v>14</v>
      </c>
      <c r="I524" s="858" t="s">
        <v>13</v>
      </c>
      <c r="J524" s="760">
        <v>630</v>
      </c>
      <c r="K524" s="694">
        <v>84</v>
      </c>
      <c r="L524" s="1145">
        <v>70</v>
      </c>
      <c r="M524" s="1145">
        <v>57</v>
      </c>
      <c r="N524" s="646" t="s">
        <v>153</v>
      </c>
      <c r="O524" s="644">
        <f t="shared" si="119"/>
        <v>70.333333333333329</v>
      </c>
      <c r="P524" s="974">
        <f t="shared" si="114"/>
        <v>7.3392275132275128E-2</v>
      </c>
      <c r="Q524" s="824"/>
      <c r="R524" s="819" t="s">
        <v>15</v>
      </c>
      <c r="S524" s="736">
        <v>630</v>
      </c>
      <c r="T524" s="644">
        <v>68</v>
      </c>
      <c r="U524" s="644">
        <v>28</v>
      </c>
      <c r="V524" s="800">
        <v>40</v>
      </c>
      <c r="W524" s="819" t="s">
        <v>317</v>
      </c>
      <c r="X524" s="694">
        <f t="shared" si="115"/>
        <v>45.333333333333336</v>
      </c>
      <c r="Y524" s="1180">
        <f t="shared" si="118"/>
        <v>7.3392275132275128E-2</v>
      </c>
      <c r="Z524" s="1574">
        <f t="shared" si="116"/>
        <v>4.7304973544973546E-2</v>
      </c>
      <c r="AA524" s="838"/>
      <c r="AB524" s="943">
        <f t="shared" si="117"/>
        <v>0.12069724867724868</v>
      </c>
      <c r="AC524" s="639"/>
    </row>
    <row r="525" spans="1:29" s="630" customFormat="1" ht="13.5" thickBot="1" x14ac:dyDescent="0.25">
      <c r="A525" s="1144">
        <v>44352</v>
      </c>
      <c r="B525" s="1119">
        <v>0.48958333333333331</v>
      </c>
      <c r="C525" s="1120">
        <v>20</v>
      </c>
      <c r="D525" s="1034">
        <f t="shared" si="112"/>
        <v>5.401234567901235E-2</v>
      </c>
      <c r="E525" s="1034">
        <f t="shared" si="113"/>
        <v>6.0626102292768956E-2</v>
      </c>
      <c r="F525" s="659" t="s">
        <v>90</v>
      </c>
      <c r="G525" s="730" t="s">
        <v>852</v>
      </c>
      <c r="H525" s="617">
        <v>15</v>
      </c>
      <c r="I525" s="857" t="s">
        <v>13</v>
      </c>
      <c r="J525" s="624">
        <v>630</v>
      </c>
      <c r="K525" s="703">
        <v>41</v>
      </c>
      <c r="L525" s="1140">
        <v>49</v>
      </c>
      <c r="M525" s="1140">
        <v>36</v>
      </c>
      <c r="N525" s="636" t="s">
        <v>866</v>
      </c>
      <c r="O525" s="634">
        <f t="shared" si="119"/>
        <v>42</v>
      </c>
      <c r="P525" s="1007">
        <f t="shared" si="114"/>
        <v>4.382666666666666E-2</v>
      </c>
      <c r="Q525" s="823"/>
      <c r="R525" s="692" t="s">
        <v>15</v>
      </c>
      <c r="S525" s="659">
        <v>630</v>
      </c>
      <c r="T525" s="634">
        <v>55</v>
      </c>
      <c r="U525" s="634">
        <v>42</v>
      </c>
      <c r="V525" s="793">
        <v>40</v>
      </c>
      <c r="W525" s="692" t="s">
        <v>174</v>
      </c>
      <c r="X525" s="703">
        <f t="shared" si="115"/>
        <v>45.666666666666664</v>
      </c>
      <c r="Y525" s="1180">
        <f t="shared" si="118"/>
        <v>4.382666666666666E-2</v>
      </c>
      <c r="Z525" s="942">
        <f t="shared" si="116"/>
        <v>4.7652804232804234E-2</v>
      </c>
      <c r="AA525" s="836"/>
      <c r="AB525" s="943">
        <f t="shared" si="117"/>
        <v>9.1479470899470894E-2</v>
      </c>
      <c r="AC525" s="639"/>
    </row>
    <row r="526" spans="1:29" s="630" customFormat="1" x14ac:dyDescent="0.2">
      <c r="A526" s="1728" t="s">
        <v>137</v>
      </c>
      <c r="B526" s="1729"/>
      <c r="C526" s="1729"/>
      <c r="D526" s="1729"/>
      <c r="E526" s="1729"/>
      <c r="F526" s="1729"/>
      <c r="G526" s="1729"/>
      <c r="H526" s="1729"/>
      <c r="I526" s="1729"/>
      <c r="J526" s="1729"/>
      <c r="K526" s="1729"/>
      <c r="L526" s="1729"/>
      <c r="M526" s="1729"/>
      <c r="N526" s="1729"/>
      <c r="O526" s="1729"/>
      <c r="P526" s="1729"/>
      <c r="Q526" s="1729"/>
      <c r="R526" s="1729"/>
      <c r="S526" s="1729"/>
      <c r="T526" s="1729"/>
      <c r="U526" s="1729"/>
      <c r="V526" s="1729"/>
      <c r="W526" s="1729"/>
      <c r="X526" s="1729"/>
      <c r="Y526" s="1729"/>
      <c r="Z526" s="1729"/>
      <c r="AA526" s="1730"/>
      <c r="AB526" s="943"/>
      <c r="AC526" s="639"/>
    </row>
    <row r="527" spans="1:29" s="630" customFormat="1" ht="13.5" thickBot="1" x14ac:dyDescent="0.25">
      <c r="A527" s="1731"/>
      <c r="B527" s="1732"/>
      <c r="C527" s="1732"/>
      <c r="D527" s="1732"/>
      <c r="E527" s="1732"/>
      <c r="F527" s="1732"/>
      <c r="G527" s="1732"/>
      <c r="H527" s="1732"/>
      <c r="I527" s="1732"/>
      <c r="J527" s="1732"/>
      <c r="K527" s="1732"/>
      <c r="L527" s="1732"/>
      <c r="M527" s="1732"/>
      <c r="N527" s="1732"/>
      <c r="O527" s="1732"/>
      <c r="P527" s="1732"/>
      <c r="Q527" s="1732"/>
      <c r="R527" s="1732"/>
      <c r="S527" s="1732"/>
      <c r="T527" s="1732"/>
      <c r="U527" s="1732"/>
      <c r="V527" s="1732"/>
      <c r="W527" s="1732"/>
      <c r="X527" s="1732"/>
      <c r="Y527" s="1732"/>
      <c r="Z527" s="1732"/>
      <c r="AA527" s="1733"/>
      <c r="AB527" s="943"/>
      <c r="AC527" s="639"/>
    </row>
    <row r="528" spans="1:29" s="630" customFormat="1" ht="13.5" thickBot="1" x14ac:dyDescent="0.25">
      <c r="A528" s="944">
        <v>44364</v>
      </c>
      <c r="B528" s="945">
        <v>0.4375</v>
      </c>
      <c r="C528" s="946">
        <v>27</v>
      </c>
      <c r="D528" s="968">
        <f t="shared" ref="D528:D537" si="120">(MAX(K528:M528))/J528/1.44</f>
        <v>4.2361111111111113E-2</v>
      </c>
      <c r="E528" s="1141">
        <f t="shared" ref="E528:E537" si="121">(MAX(T528:V528))/S528/1.44</f>
        <v>4.791666666666667E-2</v>
      </c>
      <c r="F528" s="622" t="s">
        <v>129</v>
      </c>
      <c r="G528" s="734" t="s">
        <v>852</v>
      </c>
      <c r="H528" s="619">
        <v>1</v>
      </c>
      <c r="I528" s="861" t="s">
        <v>13</v>
      </c>
      <c r="J528" s="765">
        <v>1000</v>
      </c>
      <c r="K528" s="779">
        <v>30</v>
      </c>
      <c r="L528" s="1143">
        <v>61</v>
      </c>
      <c r="M528" s="1143">
        <v>47</v>
      </c>
      <c r="N528" s="682" t="s">
        <v>68</v>
      </c>
      <c r="O528" s="681">
        <f t="shared" ref="O528:O537" si="122">(K528+L528+M528)/3</f>
        <v>46</v>
      </c>
      <c r="P528" s="1007">
        <f t="shared" ref="P528:P537" si="123">1.73*0.38*O528/J528</f>
        <v>3.0240400000000001E-2</v>
      </c>
      <c r="Q528" s="830" t="s">
        <v>547</v>
      </c>
      <c r="R528" s="818" t="s">
        <v>15</v>
      </c>
      <c r="S528" s="741">
        <v>1000</v>
      </c>
      <c r="T528" s="681">
        <v>69</v>
      </c>
      <c r="U528" s="681">
        <v>53</v>
      </c>
      <c r="V528" s="798">
        <v>48</v>
      </c>
      <c r="W528" s="818" t="s">
        <v>84</v>
      </c>
      <c r="X528" s="779">
        <f t="shared" ref="X528:X537" si="124">(T528+U528+V528)/3</f>
        <v>56.666666666666664</v>
      </c>
      <c r="Y528" s="1180">
        <f>1.73*0.38*O528/J528</f>
        <v>3.0240400000000001E-2</v>
      </c>
      <c r="Z528" s="1195">
        <f t="shared" ref="Z528:Z537" si="125">1.73*0.38*X528/S528</f>
        <v>3.7252666666666663E-2</v>
      </c>
      <c r="AA528" s="849" t="s">
        <v>547</v>
      </c>
      <c r="AB528" s="943">
        <f t="shared" ref="AB528:AB537" si="126">P528+Z528</f>
        <v>6.7493066666666657E-2</v>
      </c>
      <c r="AC528" s="639"/>
    </row>
    <row r="529" spans="1:29" ht="13.5" thickBot="1" x14ac:dyDescent="0.25">
      <c r="A529" s="1003">
        <v>44368</v>
      </c>
      <c r="B529" s="945">
        <v>0.39583333333333331</v>
      </c>
      <c r="C529" s="1004">
        <v>29</v>
      </c>
      <c r="D529" s="968">
        <f t="shared" si="120"/>
        <v>0</v>
      </c>
      <c r="E529" s="1141">
        <f t="shared" si="121"/>
        <v>0</v>
      </c>
      <c r="F529" s="622" t="s">
        <v>90</v>
      </c>
      <c r="G529" s="734" t="s">
        <v>852</v>
      </c>
      <c r="H529" s="619" t="s">
        <v>135</v>
      </c>
      <c r="I529" s="861" t="s">
        <v>133</v>
      </c>
      <c r="J529" s="765">
        <v>250</v>
      </c>
      <c r="K529" s="779">
        <v>0</v>
      </c>
      <c r="L529" s="1143">
        <v>0</v>
      </c>
      <c r="M529" s="1143">
        <v>0</v>
      </c>
      <c r="N529" s="682" t="s">
        <v>171</v>
      </c>
      <c r="O529" s="681">
        <f t="shared" si="122"/>
        <v>0</v>
      </c>
      <c r="P529" s="1007">
        <f t="shared" si="123"/>
        <v>0</v>
      </c>
      <c r="Q529" s="830" t="s">
        <v>547</v>
      </c>
      <c r="R529" s="818" t="s">
        <v>15</v>
      </c>
      <c r="S529" s="741">
        <v>250</v>
      </c>
      <c r="T529" s="681">
        <v>0</v>
      </c>
      <c r="U529" s="681">
        <v>0</v>
      </c>
      <c r="V529" s="798">
        <v>0</v>
      </c>
      <c r="W529" s="818" t="s">
        <v>865</v>
      </c>
      <c r="X529" s="779">
        <f t="shared" si="124"/>
        <v>0</v>
      </c>
      <c r="Y529" s="1180">
        <f t="shared" ref="Y529:Y537" si="127">1.73*0.38*O529/J529</f>
        <v>0</v>
      </c>
      <c r="Z529" s="1195">
        <f t="shared" si="125"/>
        <v>0</v>
      </c>
      <c r="AA529" s="971"/>
      <c r="AB529" s="943">
        <f t="shared" si="126"/>
        <v>0</v>
      </c>
      <c r="AC529" s="629"/>
    </row>
    <row r="530" spans="1:29" s="630" customFormat="1" ht="13.5" thickBot="1" x14ac:dyDescent="0.25">
      <c r="A530" s="944">
        <v>44368</v>
      </c>
      <c r="B530" s="945">
        <v>0.40972222222222227</v>
      </c>
      <c r="C530" s="946">
        <v>29</v>
      </c>
      <c r="D530" s="977">
        <f t="shared" si="120"/>
        <v>6.6137566137566134E-2</v>
      </c>
      <c r="E530" s="1139">
        <f t="shared" si="121"/>
        <v>0.11684303350970018</v>
      </c>
      <c r="F530" s="1150" t="s">
        <v>90</v>
      </c>
      <c r="G530" s="1182" t="s">
        <v>852</v>
      </c>
      <c r="H530" s="752">
        <v>1</v>
      </c>
      <c r="I530" s="1183" t="s">
        <v>33</v>
      </c>
      <c r="J530" s="1185">
        <v>630</v>
      </c>
      <c r="K530" s="1184">
        <v>37</v>
      </c>
      <c r="L530" s="1152">
        <v>55</v>
      </c>
      <c r="M530" s="1152">
        <v>60</v>
      </c>
      <c r="N530" s="1153" t="s">
        <v>191</v>
      </c>
      <c r="O530" s="1151">
        <f t="shared" si="122"/>
        <v>50.666666666666664</v>
      </c>
      <c r="P530" s="1154">
        <f t="shared" si="123"/>
        <v>5.2870264550264542E-2</v>
      </c>
      <c r="Q530" s="830" t="s">
        <v>547</v>
      </c>
      <c r="R530" s="818" t="s">
        <v>15</v>
      </c>
      <c r="S530" s="741">
        <v>630</v>
      </c>
      <c r="T530" s="681">
        <v>106</v>
      </c>
      <c r="U530" s="681">
        <v>91</v>
      </c>
      <c r="V530" s="798">
        <v>98</v>
      </c>
      <c r="W530" s="818" t="s">
        <v>254</v>
      </c>
      <c r="X530" s="779">
        <f t="shared" si="124"/>
        <v>98.333333333333329</v>
      </c>
      <c r="Y530" s="1180">
        <f t="shared" si="127"/>
        <v>5.2870264550264542E-2</v>
      </c>
      <c r="Z530" s="1195">
        <f t="shared" si="125"/>
        <v>0.10261005291005292</v>
      </c>
      <c r="AA530" s="849" t="s">
        <v>547</v>
      </c>
      <c r="AB530" s="943">
        <f t="shared" si="126"/>
        <v>0.15548031746031746</v>
      </c>
      <c r="AC530" s="639"/>
    </row>
    <row r="531" spans="1:29" s="630" customFormat="1" ht="13.5" thickBot="1" x14ac:dyDescent="0.25">
      <c r="A531" s="1003">
        <v>44368</v>
      </c>
      <c r="B531" s="945">
        <v>0.4201388888888889</v>
      </c>
      <c r="C531" s="1004">
        <v>29</v>
      </c>
      <c r="D531" s="968">
        <f t="shared" si="120"/>
        <v>0.15101410934744269</v>
      </c>
      <c r="E531" s="1141">
        <f t="shared" si="121"/>
        <v>7.9365079365079361E-2</v>
      </c>
      <c r="F531" s="622" t="s">
        <v>90</v>
      </c>
      <c r="G531" s="734" t="s">
        <v>852</v>
      </c>
      <c r="H531" s="619">
        <v>2</v>
      </c>
      <c r="I531" s="861" t="s">
        <v>13</v>
      </c>
      <c r="J531" s="765">
        <v>630</v>
      </c>
      <c r="K531" s="779">
        <v>137</v>
      </c>
      <c r="L531" s="1143">
        <v>122</v>
      </c>
      <c r="M531" s="1143">
        <v>133</v>
      </c>
      <c r="N531" s="682" t="s">
        <v>580</v>
      </c>
      <c r="O531" s="681">
        <f t="shared" si="122"/>
        <v>130.66666666666666</v>
      </c>
      <c r="P531" s="1007">
        <f t="shared" si="123"/>
        <v>0.1363496296296296</v>
      </c>
      <c r="Q531" s="830" t="s">
        <v>547</v>
      </c>
      <c r="R531" s="818" t="s">
        <v>15</v>
      </c>
      <c r="S531" s="741">
        <v>630</v>
      </c>
      <c r="T531" s="681">
        <v>70</v>
      </c>
      <c r="U531" s="681">
        <v>60</v>
      </c>
      <c r="V531" s="798">
        <v>72</v>
      </c>
      <c r="W531" s="818" t="s">
        <v>254</v>
      </c>
      <c r="X531" s="779">
        <f t="shared" si="124"/>
        <v>67.333333333333329</v>
      </c>
      <c r="Y531" s="1180">
        <f t="shared" si="127"/>
        <v>0.1363496296296296</v>
      </c>
      <c r="Z531" s="1195">
        <f t="shared" si="125"/>
        <v>7.0261798941798945E-2</v>
      </c>
      <c r="AA531" s="849" t="s">
        <v>547</v>
      </c>
      <c r="AB531" s="943">
        <f t="shared" si="126"/>
        <v>0.20661142857142856</v>
      </c>
      <c r="AC531" s="639"/>
    </row>
    <row r="532" spans="1:29" s="630" customFormat="1" ht="13.5" thickBot="1" x14ac:dyDescent="0.25">
      <c r="A532" s="1003">
        <v>44368</v>
      </c>
      <c r="B532" s="945">
        <v>0.43055555555555558</v>
      </c>
      <c r="C532" s="1004">
        <v>29</v>
      </c>
      <c r="D532" s="968">
        <f t="shared" si="120"/>
        <v>0.16534391534391535</v>
      </c>
      <c r="E532" s="1141">
        <f t="shared" si="121"/>
        <v>0</v>
      </c>
      <c r="F532" s="622" t="s">
        <v>90</v>
      </c>
      <c r="G532" s="734" t="s">
        <v>852</v>
      </c>
      <c r="H532" s="619">
        <v>3</v>
      </c>
      <c r="I532" s="861" t="s">
        <v>13</v>
      </c>
      <c r="J532" s="765">
        <v>630</v>
      </c>
      <c r="K532" s="779">
        <v>97</v>
      </c>
      <c r="L532" s="1143">
        <v>88</v>
      </c>
      <c r="M532" s="1143">
        <v>150</v>
      </c>
      <c r="N532" s="682" t="s">
        <v>323</v>
      </c>
      <c r="O532" s="681">
        <f t="shared" si="122"/>
        <v>111.66666666666667</v>
      </c>
      <c r="P532" s="1007">
        <f t="shared" si="123"/>
        <v>0.11652328042328042</v>
      </c>
      <c r="Q532" s="830" t="s">
        <v>547</v>
      </c>
      <c r="R532" s="818" t="s">
        <v>864</v>
      </c>
      <c r="S532" s="741">
        <v>630</v>
      </c>
      <c r="T532" s="681"/>
      <c r="U532" s="681"/>
      <c r="V532" s="798"/>
      <c r="W532" s="818"/>
      <c r="X532" s="779">
        <f t="shared" si="124"/>
        <v>0</v>
      </c>
      <c r="Y532" s="1180">
        <f t="shared" si="127"/>
        <v>0.11652328042328042</v>
      </c>
      <c r="Z532" s="1195">
        <f t="shared" si="125"/>
        <v>0</v>
      </c>
      <c r="AA532" s="849" t="s">
        <v>547</v>
      </c>
      <c r="AB532" s="943">
        <f t="shared" si="126"/>
        <v>0.11652328042328042</v>
      </c>
      <c r="AC532" s="639"/>
    </row>
    <row r="533" spans="1:29" s="630" customFormat="1" ht="13.5" thickBot="1" x14ac:dyDescent="0.25">
      <c r="A533" s="1003">
        <v>44368</v>
      </c>
      <c r="B533" s="945">
        <v>0.44444444444444442</v>
      </c>
      <c r="C533" s="1004">
        <v>29</v>
      </c>
      <c r="D533" s="968">
        <f t="shared" si="120"/>
        <v>9.9999999999999992E-2</v>
      </c>
      <c r="E533" s="1141">
        <f t="shared" si="121"/>
        <v>0</v>
      </c>
      <c r="F533" s="622" t="s">
        <v>90</v>
      </c>
      <c r="G533" s="734" t="s">
        <v>852</v>
      </c>
      <c r="H533" s="619">
        <v>4</v>
      </c>
      <c r="I533" s="861" t="s">
        <v>13</v>
      </c>
      <c r="J533" s="765">
        <v>250</v>
      </c>
      <c r="K533" s="779">
        <v>36</v>
      </c>
      <c r="L533" s="1143">
        <v>23</v>
      </c>
      <c r="M533" s="1143">
        <v>36</v>
      </c>
      <c r="N533" s="682" t="s">
        <v>417</v>
      </c>
      <c r="O533" s="681">
        <f t="shared" si="122"/>
        <v>31.666666666666668</v>
      </c>
      <c r="P533" s="1007">
        <f t="shared" si="123"/>
        <v>8.3270666666666673E-2</v>
      </c>
      <c r="Q533" s="830" t="s">
        <v>547</v>
      </c>
      <c r="R533" s="818" t="s">
        <v>15</v>
      </c>
      <c r="S533" s="741">
        <v>250</v>
      </c>
      <c r="T533" s="681">
        <v>0</v>
      </c>
      <c r="U533" s="681">
        <v>0</v>
      </c>
      <c r="V533" s="798">
        <v>0</v>
      </c>
      <c r="W533" s="818" t="s">
        <v>863</v>
      </c>
      <c r="X533" s="779">
        <f t="shared" si="124"/>
        <v>0</v>
      </c>
      <c r="Y533" s="1180">
        <f t="shared" si="127"/>
        <v>8.3270666666666673E-2</v>
      </c>
      <c r="Z533" s="1195">
        <f t="shared" si="125"/>
        <v>0</v>
      </c>
      <c r="AA533" s="849" t="s">
        <v>547</v>
      </c>
      <c r="AB533" s="943">
        <f t="shared" si="126"/>
        <v>8.3270666666666673E-2</v>
      </c>
      <c r="AC533" s="639"/>
    </row>
    <row r="534" spans="1:29" s="630" customFormat="1" ht="13.5" thickBot="1" x14ac:dyDescent="0.25">
      <c r="A534" s="1003">
        <v>44368</v>
      </c>
      <c r="B534" s="945">
        <v>0.4548611111111111</v>
      </c>
      <c r="C534" s="1004">
        <v>29</v>
      </c>
      <c r="D534" s="968">
        <f t="shared" si="120"/>
        <v>8.2465277777777776E-2</v>
      </c>
      <c r="E534" s="1141">
        <f t="shared" si="121"/>
        <v>0.26475694444444442</v>
      </c>
      <c r="F534" s="622" t="s">
        <v>90</v>
      </c>
      <c r="G534" s="734" t="s">
        <v>852</v>
      </c>
      <c r="H534" s="619">
        <v>5</v>
      </c>
      <c r="I534" s="861" t="s">
        <v>13</v>
      </c>
      <c r="J534" s="765">
        <v>160</v>
      </c>
      <c r="K534" s="779">
        <v>19</v>
      </c>
      <c r="L534" s="1143">
        <v>14</v>
      </c>
      <c r="M534" s="1143">
        <v>17</v>
      </c>
      <c r="N534" s="682" t="s">
        <v>254</v>
      </c>
      <c r="O534" s="681">
        <f t="shared" si="122"/>
        <v>16.666666666666668</v>
      </c>
      <c r="P534" s="1007">
        <f t="shared" si="123"/>
        <v>6.8479166666666674E-2</v>
      </c>
      <c r="Q534" s="830" t="s">
        <v>547</v>
      </c>
      <c r="R534" s="818" t="s">
        <v>15</v>
      </c>
      <c r="S534" s="741">
        <v>160</v>
      </c>
      <c r="T534" s="681">
        <v>61</v>
      </c>
      <c r="U534" s="681">
        <v>37</v>
      </c>
      <c r="V534" s="798">
        <v>36</v>
      </c>
      <c r="W534" s="818" t="s">
        <v>862</v>
      </c>
      <c r="X534" s="779">
        <f t="shared" si="124"/>
        <v>44.666666666666664</v>
      </c>
      <c r="Y534" s="1180">
        <f t="shared" si="127"/>
        <v>6.8479166666666674E-2</v>
      </c>
      <c r="Z534" s="1195">
        <f t="shared" si="125"/>
        <v>0.18352416666666665</v>
      </c>
      <c r="AA534" s="849" t="s">
        <v>547</v>
      </c>
      <c r="AB534" s="943">
        <f t="shared" si="126"/>
        <v>0.25200333333333336</v>
      </c>
      <c r="AC534" s="639"/>
    </row>
    <row r="535" spans="1:29" s="630" customFormat="1" ht="13.5" thickBot="1" x14ac:dyDescent="0.25">
      <c r="A535" s="1003">
        <v>44368</v>
      </c>
      <c r="B535" s="945">
        <v>0.46527777777777773</v>
      </c>
      <c r="C535" s="1004">
        <v>29</v>
      </c>
      <c r="D535" s="968">
        <f t="shared" si="120"/>
        <v>0.27777777777777779</v>
      </c>
      <c r="E535" s="1141">
        <f t="shared" si="121"/>
        <v>0</v>
      </c>
      <c r="F535" s="622" t="s">
        <v>90</v>
      </c>
      <c r="G535" s="734" t="s">
        <v>852</v>
      </c>
      <c r="H535" s="619">
        <v>6</v>
      </c>
      <c r="I535" s="861" t="s">
        <v>13</v>
      </c>
      <c r="J535" s="765">
        <v>400</v>
      </c>
      <c r="K535" s="779">
        <v>160</v>
      </c>
      <c r="L535" s="1143">
        <v>130</v>
      </c>
      <c r="M535" s="1143">
        <v>133</v>
      </c>
      <c r="N535" s="682" t="s">
        <v>333</v>
      </c>
      <c r="O535" s="681">
        <f t="shared" si="122"/>
        <v>141</v>
      </c>
      <c r="P535" s="1007">
        <f t="shared" si="123"/>
        <v>0.23173349999999998</v>
      </c>
      <c r="Q535" s="830" t="s">
        <v>547</v>
      </c>
      <c r="R535" s="818" t="s">
        <v>15</v>
      </c>
      <c r="S535" s="741">
        <v>400</v>
      </c>
      <c r="T535" s="681">
        <v>0</v>
      </c>
      <c r="U535" s="681">
        <v>0</v>
      </c>
      <c r="V535" s="798">
        <v>0</v>
      </c>
      <c r="W535" s="818" t="s">
        <v>254</v>
      </c>
      <c r="X535" s="779">
        <f t="shared" si="124"/>
        <v>0</v>
      </c>
      <c r="Y535" s="1180">
        <f t="shared" si="127"/>
        <v>0.23173349999999998</v>
      </c>
      <c r="Z535" s="1195">
        <f t="shared" si="125"/>
        <v>0</v>
      </c>
      <c r="AA535" s="849" t="s">
        <v>547</v>
      </c>
      <c r="AB535" s="943">
        <f t="shared" si="126"/>
        <v>0.23173349999999998</v>
      </c>
      <c r="AC535" s="639"/>
    </row>
    <row r="536" spans="1:29" s="630" customFormat="1" ht="13.5" thickBot="1" x14ac:dyDescent="0.25">
      <c r="A536" s="1003">
        <v>44364</v>
      </c>
      <c r="B536" s="945">
        <v>0.42708333333333331</v>
      </c>
      <c r="C536" s="1004">
        <v>27</v>
      </c>
      <c r="D536" s="972">
        <f t="shared" si="120"/>
        <v>0.11111111111111112</v>
      </c>
      <c r="E536" s="1155">
        <f t="shared" si="121"/>
        <v>3.4722222222222225E-3</v>
      </c>
      <c r="F536" s="622" t="s">
        <v>129</v>
      </c>
      <c r="G536" s="734" t="s">
        <v>852</v>
      </c>
      <c r="H536" s="619" t="s">
        <v>806</v>
      </c>
      <c r="I536" s="861" t="s">
        <v>13</v>
      </c>
      <c r="J536" s="765">
        <v>400</v>
      </c>
      <c r="K536" s="779">
        <v>62</v>
      </c>
      <c r="L536" s="1143">
        <v>64</v>
      </c>
      <c r="M536" s="1143">
        <v>60</v>
      </c>
      <c r="N536" s="682" t="s">
        <v>66</v>
      </c>
      <c r="O536" s="681">
        <f t="shared" si="122"/>
        <v>62</v>
      </c>
      <c r="P536" s="1007">
        <f t="shared" si="123"/>
        <v>0.101897</v>
      </c>
      <c r="Q536" s="830"/>
      <c r="R536" s="818" t="s">
        <v>15</v>
      </c>
      <c r="S536" s="741">
        <v>400</v>
      </c>
      <c r="T536" s="681">
        <v>0</v>
      </c>
      <c r="U536" s="681">
        <v>2</v>
      </c>
      <c r="V536" s="798">
        <v>0</v>
      </c>
      <c r="W536" s="818" t="s">
        <v>84</v>
      </c>
      <c r="X536" s="779">
        <f t="shared" si="124"/>
        <v>0.66666666666666663</v>
      </c>
      <c r="Y536" s="1180">
        <f t="shared" si="127"/>
        <v>0.101897</v>
      </c>
      <c r="Z536" s="1195">
        <f t="shared" si="125"/>
        <v>1.0956666666666667E-3</v>
      </c>
      <c r="AA536" s="849"/>
      <c r="AB536" s="943">
        <f t="shared" si="126"/>
        <v>0.10299266666666666</v>
      </c>
      <c r="AC536" s="639"/>
    </row>
    <row r="537" spans="1:29" s="630" customFormat="1" ht="13.5" thickBot="1" x14ac:dyDescent="0.25">
      <c r="A537" s="1003">
        <v>44368</v>
      </c>
      <c r="B537" s="1156">
        <v>0.5</v>
      </c>
      <c r="C537" s="1004">
        <v>29</v>
      </c>
      <c r="D537" s="968">
        <f t="shared" si="120"/>
        <v>0.23055555555555557</v>
      </c>
      <c r="E537" s="1141">
        <f t="shared" si="121"/>
        <v>0</v>
      </c>
      <c r="F537" s="622" t="s">
        <v>90</v>
      </c>
      <c r="G537" s="734" t="s">
        <v>852</v>
      </c>
      <c r="H537" s="615">
        <v>7</v>
      </c>
      <c r="I537" s="860" t="s">
        <v>224</v>
      </c>
      <c r="J537" s="626">
        <v>250</v>
      </c>
      <c r="K537" s="778">
        <v>83</v>
      </c>
      <c r="L537" s="1157">
        <v>48</v>
      </c>
      <c r="M537" s="1157">
        <v>77</v>
      </c>
      <c r="N537" s="650" t="s">
        <v>861</v>
      </c>
      <c r="O537" s="677">
        <f t="shared" si="122"/>
        <v>69.333333333333329</v>
      </c>
      <c r="P537" s="1007">
        <f t="shared" si="123"/>
        <v>0.18231893333333332</v>
      </c>
      <c r="Q537" s="833" t="s">
        <v>547</v>
      </c>
      <c r="R537" s="679" t="s">
        <v>15</v>
      </c>
      <c r="S537" s="741">
        <v>250</v>
      </c>
      <c r="T537" s="677">
        <v>0</v>
      </c>
      <c r="U537" s="677">
        <v>0</v>
      </c>
      <c r="V537" s="797">
        <v>0</v>
      </c>
      <c r="W537" s="679" t="s">
        <v>66</v>
      </c>
      <c r="X537" s="779">
        <f t="shared" si="124"/>
        <v>0</v>
      </c>
      <c r="Y537" s="1180">
        <f t="shared" si="127"/>
        <v>0.18231893333333332</v>
      </c>
      <c r="Z537" s="942">
        <f t="shared" si="125"/>
        <v>0</v>
      </c>
      <c r="AA537" s="856" t="s">
        <v>547</v>
      </c>
      <c r="AB537" s="943">
        <f t="shared" si="126"/>
        <v>0.18231893333333332</v>
      </c>
      <c r="AC537" s="639"/>
    </row>
    <row r="538" spans="1:29" s="630" customFormat="1" x14ac:dyDescent="0.2">
      <c r="A538" s="1728" t="s">
        <v>131</v>
      </c>
      <c r="B538" s="1729"/>
      <c r="C538" s="1729"/>
      <c r="D538" s="1729"/>
      <c r="E538" s="1729"/>
      <c r="F538" s="1729"/>
      <c r="G538" s="1729"/>
      <c r="H538" s="1729"/>
      <c r="I538" s="1729"/>
      <c r="J538" s="1729"/>
      <c r="K538" s="1729"/>
      <c r="L538" s="1729"/>
      <c r="M538" s="1729"/>
      <c r="N538" s="1729"/>
      <c r="O538" s="1729"/>
      <c r="P538" s="1729"/>
      <c r="Q538" s="1729"/>
      <c r="R538" s="1729"/>
      <c r="S538" s="1729"/>
      <c r="T538" s="1729"/>
      <c r="U538" s="1729"/>
      <c r="V538" s="1729"/>
      <c r="W538" s="1729"/>
      <c r="X538" s="1729"/>
      <c r="Y538" s="1729"/>
      <c r="Z538" s="1729"/>
      <c r="AA538" s="1730"/>
      <c r="AB538" s="943"/>
      <c r="AC538" s="639"/>
    </row>
    <row r="539" spans="1:29" s="630" customFormat="1" ht="13.5" thickBot="1" x14ac:dyDescent="0.25">
      <c r="A539" s="1731"/>
      <c r="B539" s="1732"/>
      <c r="C539" s="1732"/>
      <c r="D539" s="1732"/>
      <c r="E539" s="1732"/>
      <c r="F539" s="1732"/>
      <c r="G539" s="1732"/>
      <c r="H539" s="1732"/>
      <c r="I539" s="1732"/>
      <c r="J539" s="1732"/>
      <c r="K539" s="1732"/>
      <c r="L539" s="1732"/>
      <c r="M539" s="1732"/>
      <c r="N539" s="1732"/>
      <c r="O539" s="1732"/>
      <c r="P539" s="1732"/>
      <c r="Q539" s="1732"/>
      <c r="R539" s="1732"/>
      <c r="S539" s="1732"/>
      <c r="T539" s="1732"/>
      <c r="U539" s="1732"/>
      <c r="V539" s="1732"/>
      <c r="W539" s="1732"/>
      <c r="X539" s="1732"/>
      <c r="Y539" s="1732"/>
      <c r="Z539" s="1732"/>
      <c r="AA539" s="1733"/>
      <c r="AB539" s="943"/>
      <c r="AC539" s="639"/>
    </row>
    <row r="540" spans="1:29" s="630" customFormat="1" ht="13.5" thickBot="1" x14ac:dyDescent="0.25">
      <c r="A540" s="685">
        <v>44404</v>
      </c>
      <c r="B540" s="686">
        <v>0.84444444444444444</v>
      </c>
      <c r="C540" s="983">
        <v>26</v>
      </c>
      <c r="D540" s="977">
        <f t="shared" ref="D540:D550" si="128">(MAX(K540:M540))/J540/1.44</f>
        <v>5.9027777777777783E-2</v>
      </c>
      <c r="E540" s="1139">
        <f t="shared" ref="E540:E550" si="129">(MAX(T540:V540))/S540/1.44</f>
        <v>8.6805555555555552E-2</v>
      </c>
      <c r="F540" s="626" t="s">
        <v>129</v>
      </c>
      <c r="G540" s="868" t="s">
        <v>852</v>
      </c>
      <c r="H540" s="618">
        <v>321</v>
      </c>
      <c r="I540" s="626" t="s">
        <v>13</v>
      </c>
      <c r="J540" s="625">
        <v>1000</v>
      </c>
      <c r="K540" s="666">
        <v>71</v>
      </c>
      <c r="L540" s="1137">
        <v>72</v>
      </c>
      <c r="M540" s="1138">
        <v>85</v>
      </c>
      <c r="N540" s="679" t="s">
        <v>82</v>
      </c>
      <c r="O540" s="776">
        <f t="shared" ref="O540:O549" si="130">(K540+L540+M540)/3</f>
        <v>76</v>
      </c>
      <c r="P540" s="689">
        <f t="shared" ref="P540:P550" si="131">1.73*0.38*O540/J540</f>
        <v>4.9962400000000004E-2</v>
      </c>
      <c r="Q540" s="672" t="s">
        <v>547</v>
      </c>
      <c r="R540" s="896" t="s">
        <v>15</v>
      </c>
      <c r="S540" s="626">
        <v>1000</v>
      </c>
      <c r="T540" s="776">
        <v>107</v>
      </c>
      <c r="U540" s="666">
        <v>91</v>
      </c>
      <c r="V540" s="666">
        <v>125</v>
      </c>
      <c r="W540" s="670" t="s">
        <v>82</v>
      </c>
      <c r="X540" s="795">
        <f t="shared" ref="X540:X549" si="132">(T540+U540+V540)/3</f>
        <v>107.66666666666667</v>
      </c>
      <c r="Y540" s="942">
        <f>1.73*0.38*O540/J540</f>
        <v>4.9962400000000004E-2</v>
      </c>
      <c r="Z540" s="1579">
        <f t="shared" ref="Z540:Z550" si="133">1.73*0.38*X540/S540</f>
        <v>7.0780066666666669E-2</v>
      </c>
      <c r="AA540" s="846" t="s">
        <v>547</v>
      </c>
      <c r="AB540" s="943">
        <f t="shared" ref="AB540:AB550" si="134">P540+Z540</f>
        <v>0.12074246666666667</v>
      </c>
      <c r="AC540" s="639"/>
    </row>
    <row r="541" spans="1:29" s="630" customFormat="1" ht="13.5" thickBot="1" x14ac:dyDescent="0.25">
      <c r="A541" s="685">
        <v>44390</v>
      </c>
      <c r="B541" s="686">
        <v>0.75763888888888886</v>
      </c>
      <c r="C541" s="983">
        <v>26</v>
      </c>
      <c r="D541" s="977">
        <f t="shared" si="128"/>
        <v>0.10069444444444445</v>
      </c>
      <c r="E541" s="1139">
        <f t="shared" si="129"/>
        <v>7.9861111111111119E-2</v>
      </c>
      <c r="F541" s="626" t="s">
        <v>129</v>
      </c>
      <c r="G541" s="868" t="s">
        <v>852</v>
      </c>
      <c r="H541" s="618">
        <v>322</v>
      </c>
      <c r="I541" s="626" t="s">
        <v>13</v>
      </c>
      <c r="J541" s="625">
        <v>1000</v>
      </c>
      <c r="K541" s="666">
        <v>99</v>
      </c>
      <c r="L541" s="1137">
        <v>90</v>
      </c>
      <c r="M541" s="1138">
        <v>145</v>
      </c>
      <c r="N541" s="679" t="s">
        <v>28</v>
      </c>
      <c r="O541" s="776">
        <f t="shared" si="130"/>
        <v>111.33333333333333</v>
      </c>
      <c r="P541" s="689">
        <f t="shared" si="131"/>
        <v>7.3190533333333335E-2</v>
      </c>
      <c r="Q541" s="672" t="s">
        <v>547</v>
      </c>
      <c r="R541" s="896" t="s">
        <v>15</v>
      </c>
      <c r="S541" s="626">
        <v>1000</v>
      </c>
      <c r="T541" s="776">
        <v>64</v>
      </c>
      <c r="U541" s="666">
        <v>115</v>
      </c>
      <c r="V541" s="666">
        <v>73</v>
      </c>
      <c r="W541" s="670" t="s">
        <v>53</v>
      </c>
      <c r="X541" s="795">
        <f t="shared" si="132"/>
        <v>84</v>
      </c>
      <c r="Y541" s="942">
        <f t="shared" ref="Y541:Y550" si="135">1.73*0.38*O541/J541</f>
        <v>7.3190533333333335E-2</v>
      </c>
      <c r="Z541" s="1579">
        <f t="shared" si="133"/>
        <v>5.5221599999999996E-2</v>
      </c>
      <c r="AA541" s="846" t="s">
        <v>547</v>
      </c>
      <c r="AB541" s="943">
        <f t="shared" si="134"/>
        <v>0.12841213333333334</v>
      </c>
      <c r="AC541" s="639"/>
    </row>
    <row r="542" spans="1:29" s="630" customFormat="1" ht="13.5" thickBot="1" x14ac:dyDescent="0.25">
      <c r="A542" s="685">
        <v>44404</v>
      </c>
      <c r="B542" s="686">
        <v>0.85277777777777775</v>
      </c>
      <c r="C542" s="983">
        <v>26</v>
      </c>
      <c r="D542" s="977">
        <f t="shared" si="128"/>
        <v>0.14222222222222222</v>
      </c>
      <c r="E542" s="1139">
        <f t="shared" si="129"/>
        <v>9.4444444444444456E-2</v>
      </c>
      <c r="F542" s="626" t="s">
        <v>90</v>
      </c>
      <c r="G542" s="868" t="s">
        <v>852</v>
      </c>
      <c r="H542" s="618">
        <v>323</v>
      </c>
      <c r="I542" s="626" t="s">
        <v>13</v>
      </c>
      <c r="J542" s="625">
        <v>1250</v>
      </c>
      <c r="K542" s="666">
        <v>256</v>
      </c>
      <c r="L542" s="1137">
        <v>223</v>
      </c>
      <c r="M542" s="1138">
        <v>203</v>
      </c>
      <c r="N542" s="679" t="s">
        <v>348</v>
      </c>
      <c r="O542" s="776">
        <f t="shared" si="130"/>
        <v>227.33333333333334</v>
      </c>
      <c r="P542" s="689">
        <f t="shared" si="131"/>
        <v>0.11955914666666667</v>
      </c>
      <c r="Q542" s="672" t="s">
        <v>547</v>
      </c>
      <c r="R542" s="896" t="s">
        <v>15</v>
      </c>
      <c r="S542" s="626">
        <v>1250</v>
      </c>
      <c r="T542" s="776">
        <v>152</v>
      </c>
      <c r="U542" s="666">
        <v>170</v>
      </c>
      <c r="V542" s="666">
        <v>148</v>
      </c>
      <c r="W542" s="670" t="s">
        <v>53</v>
      </c>
      <c r="X542" s="795">
        <f t="shared" si="132"/>
        <v>156.66666666666666</v>
      </c>
      <c r="Y542" s="942">
        <f t="shared" si="135"/>
        <v>0.11955914666666667</v>
      </c>
      <c r="Z542" s="1579">
        <f t="shared" si="133"/>
        <v>8.2394133333333328E-2</v>
      </c>
      <c r="AA542" s="846" t="s">
        <v>547</v>
      </c>
      <c r="AB542" s="943">
        <f t="shared" si="134"/>
        <v>0.20195328000000001</v>
      </c>
      <c r="AC542" s="639"/>
    </row>
    <row r="543" spans="1:29" s="630" customFormat="1" ht="13.5" thickBot="1" x14ac:dyDescent="0.25">
      <c r="A543" s="685">
        <v>44404</v>
      </c>
      <c r="B543" s="686">
        <v>0.85625000000000007</v>
      </c>
      <c r="C543" s="983">
        <v>26</v>
      </c>
      <c r="D543" s="977">
        <f t="shared" si="128"/>
        <v>0.1327777777777778</v>
      </c>
      <c r="E543" s="1139">
        <f t="shared" si="129"/>
        <v>7.0555555555555552E-2</v>
      </c>
      <c r="F543" s="626" t="s">
        <v>90</v>
      </c>
      <c r="G543" s="868" t="s">
        <v>852</v>
      </c>
      <c r="H543" s="618">
        <v>324</v>
      </c>
      <c r="I543" s="626" t="s">
        <v>13</v>
      </c>
      <c r="J543" s="625">
        <v>1250</v>
      </c>
      <c r="K543" s="666">
        <v>239</v>
      </c>
      <c r="L543" s="1137">
        <v>201</v>
      </c>
      <c r="M543" s="1138">
        <v>167</v>
      </c>
      <c r="N543" s="679" t="s">
        <v>156</v>
      </c>
      <c r="O543" s="776">
        <f t="shared" si="130"/>
        <v>202.33333333333334</v>
      </c>
      <c r="P543" s="689">
        <f t="shared" si="131"/>
        <v>0.10641114666666668</v>
      </c>
      <c r="Q543" s="672" t="s">
        <v>547</v>
      </c>
      <c r="R543" s="896" t="s">
        <v>15</v>
      </c>
      <c r="S543" s="626">
        <v>1250</v>
      </c>
      <c r="T543" s="776">
        <v>127</v>
      </c>
      <c r="U543" s="666">
        <v>116</v>
      </c>
      <c r="V543" s="666">
        <v>88</v>
      </c>
      <c r="W543" s="670" t="s">
        <v>52</v>
      </c>
      <c r="X543" s="795">
        <f t="shared" si="132"/>
        <v>110.33333333333333</v>
      </c>
      <c r="Y543" s="942">
        <f t="shared" si="135"/>
        <v>0.10641114666666668</v>
      </c>
      <c r="Z543" s="1579">
        <f t="shared" si="133"/>
        <v>5.8026506666666658E-2</v>
      </c>
      <c r="AA543" s="846" t="s">
        <v>547</v>
      </c>
      <c r="AB543" s="943">
        <f t="shared" si="134"/>
        <v>0.16443765333333332</v>
      </c>
      <c r="AC543" s="639"/>
    </row>
    <row r="544" spans="1:29" s="630" customFormat="1" ht="13.5" thickBot="1" x14ac:dyDescent="0.25">
      <c r="A544" s="685">
        <v>44405</v>
      </c>
      <c r="B544" s="686">
        <v>0.8618055555555556</v>
      </c>
      <c r="C544" s="983">
        <v>26</v>
      </c>
      <c r="D544" s="977">
        <f t="shared" si="128"/>
        <v>9.9206349206349201E-3</v>
      </c>
      <c r="E544" s="1139">
        <f t="shared" si="129"/>
        <v>8.8183421516754845E-3</v>
      </c>
      <c r="F544" s="626" t="s">
        <v>90</v>
      </c>
      <c r="G544" s="868" t="s">
        <v>852</v>
      </c>
      <c r="H544" s="618">
        <v>325</v>
      </c>
      <c r="I544" s="626" t="s">
        <v>13</v>
      </c>
      <c r="J544" s="625">
        <v>630</v>
      </c>
      <c r="K544" s="666">
        <v>9</v>
      </c>
      <c r="L544" s="1137">
        <v>6</v>
      </c>
      <c r="M544" s="1138">
        <v>3</v>
      </c>
      <c r="N544" s="679" t="s">
        <v>22</v>
      </c>
      <c r="O544" s="776">
        <f t="shared" si="130"/>
        <v>6</v>
      </c>
      <c r="P544" s="689">
        <f t="shared" si="131"/>
        <v>6.2609523809523809E-3</v>
      </c>
      <c r="Q544" s="672" t="s">
        <v>547</v>
      </c>
      <c r="R544" s="896" t="s">
        <v>15</v>
      </c>
      <c r="S544" s="626">
        <v>630</v>
      </c>
      <c r="T544" s="776">
        <v>1</v>
      </c>
      <c r="U544" s="666">
        <v>7</v>
      </c>
      <c r="V544" s="666">
        <v>8</v>
      </c>
      <c r="W544" s="670" t="s">
        <v>266</v>
      </c>
      <c r="X544" s="795">
        <f t="shared" si="132"/>
        <v>5.333333333333333</v>
      </c>
      <c r="Y544" s="942">
        <f t="shared" si="135"/>
        <v>6.2609523809523809E-3</v>
      </c>
      <c r="Z544" s="1579">
        <f t="shared" si="133"/>
        <v>5.5652910052910046E-3</v>
      </c>
      <c r="AA544" s="846" t="s">
        <v>547</v>
      </c>
      <c r="AB544" s="943">
        <f t="shared" si="134"/>
        <v>1.1826243386243385E-2</v>
      </c>
      <c r="AC544" s="639"/>
    </row>
    <row r="545" spans="1:29" s="630" customFormat="1" ht="13.5" thickBot="1" x14ac:dyDescent="0.25">
      <c r="A545" s="685">
        <v>44390</v>
      </c>
      <c r="B545" s="686">
        <v>0.7729166666666667</v>
      </c>
      <c r="C545" s="983">
        <v>26</v>
      </c>
      <c r="D545" s="977">
        <f t="shared" si="128"/>
        <v>3.6111111111111108E-2</v>
      </c>
      <c r="E545" s="1139">
        <f t="shared" si="129"/>
        <v>0.14027777777777778</v>
      </c>
      <c r="F545" s="626" t="s">
        <v>90</v>
      </c>
      <c r="G545" s="868" t="s">
        <v>852</v>
      </c>
      <c r="H545" s="618">
        <v>326</v>
      </c>
      <c r="I545" s="626" t="s">
        <v>13</v>
      </c>
      <c r="J545" s="625">
        <v>1000</v>
      </c>
      <c r="K545" s="666">
        <v>36</v>
      </c>
      <c r="L545" s="1137">
        <v>52</v>
      </c>
      <c r="M545" s="1138">
        <v>39</v>
      </c>
      <c r="N545" s="679" t="s">
        <v>351</v>
      </c>
      <c r="O545" s="776">
        <f t="shared" si="130"/>
        <v>42.333333333333336</v>
      </c>
      <c r="P545" s="689">
        <f t="shared" si="131"/>
        <v>2.7829933333333334E-2</v>
      </c>
      <c r="Q545" s="672" t="s">
        <v>547</v>
      </c>
      <c r="R545" s="896" t="s">
        <v>15</v>
      </c>
      <c r="S545" s="626">
        <v>1000</v>
      </c>
      <c r="T545" s="776">
        <v>202</v>
      </c>
      <c r="U545" s="666">
        <v>178</v>
      </c>
      <c r="V545" s="666">
        <v>156</v>
      </c>
      <c r="W545" s="670" t="s">
        <v>156</v>
      </c>
      <c r="X545" s="795">
        <f t="shared" si="132"/>
        <v>178.66666666666666</v>
      </c>
      <c r="Y545" s="942">
        <f t="shared" si="135"/>
        <v>2.7829933333333334E-2</v>
      </c>
      <c r="Z545" s="1579">
        <f t="shared" si="133"/>
        <v>0.11745546666666665</v>
      </c>
      <c r="AA545" s="846" t="s">
        <v>547</v>
      </c>
      <c r="AB545" s="943">
        <f t="shared" si="134"/>
        <v>0.14528539999999998</v>
      </c>
      <c r="AC545" s="639"/>
    </row>
    <row r="546" spans="1:29" s="630" customFormat="1" ht="13.5" thickBot="1" x14ac:dyDescent="0.25">
      <c r="A546" s="685">
        <v>44390</v>
      </c>
      <c r="B546" s="686">
        <v>0.78888888888888886</v>
      </c>
      <c r="C546" s="983">
        <v>26</v>
      </c>
      <c r="D546" s="977">
        <f t="shared" si="128"/>
        <v>1.6666666666666666E-2</v>
      </c>
      <c r="E546" s="1139">
        <f t="shared" si="129"/>
        <v>0.16111111111111112</v>
      </c>
      <c r="F546" s="626" t="s">
        <v>90</v>
      </c>
      <c r="G546" s="868" t="s">
        <v>852</v>
      </c>
      <c r="H546" s="618">
        <v>327</v>
      </c>
      <c r="I546" s="626" t="s">
        <v>13</v>
      </c>
      <c r="J546" s="625">
        <v>1000</v>
      </c>
      <c r="K546" s="666">
        <v>24</v>
      </c>
      <c r="L546" s="1137">
        <v>19</v>
      </c>
      <c r="M546" s="1138">
        <v>10</v>
      </c>
      <c r="N546" s="679" t="s">
        <v>83</v>
      </c>
      <c r="O546" s="776">
        <f t="shared" si="130"/>
        <v>17.666666666666668</v>
      </c>
      <c r="P546" s="689">
        <f t="shared" si="131"/>
        <v>1.1614066666666667E-2</v>
      </c>
      <c r="Q546" s="672" t="s">
        <v>547</v>
      </c>
      <c r="R546" s="896" t="s">
        <v>15</v>
      </c>
      <c r="S546" s="626">
        <v>1000</v>
      </c>
      <c r="T546" s="776">
        <v>214</v>
      </c>
      <c r="U546" s="666">
        <v>209</v>
      </c>
      <c r="V546" s="666">
        <v>232</v>
      </c>
      <c r="W546" s="670" t="s">
        <v>53</v>
      </c>
      <c r="X546" s="795">
        <f t="shared" si="132"/>
        <v>218.33333333333334</v>
      </c>
      <c r="Y546" s="942">
        <f t="shared" si="135"/>
        <v>1.1614066666666667E-2</v>
      </c>
      <c r="Z546" s="1579">
        <f t="shared" si="133"/>
        <v>0.14353233333333332</v>
      </c>
      <c r="AA546" s="846" t="s">
        <v>547</v>
      </c>
      <c r="AB546" s="943">
        <f t="shared" si="134"/>
        <v>0.15514639999999999</v>
      </c>
      <c r="AC546" s="639"/>
    </row>
    <row r="547" spans="1:29" s="630" customFormat="1" ht="13.5" thickBot="1" x14ac:dyDescent="0.25">
      <c r="A547" s="685">
        <v>44390</v>
      </c>
      <c r="B547" s="686">
        <v>0.80069444444444438</v>
      </c>
      <c r="C547" s="983">
        <v>26</v>
      </c>
      <c r="D547" s="977">
        <f t="shared" si="128"/>
        <v>0.11111111111111112</v>
      </c>
      <c r="E547" s="1139">
        <f t="shared" si="129"/>
        <v>8.3333333333333329E-2</v>
      </c>
      <c r="F547" s="626" t="s">
        <v>90</v>
      </c>
      <c r="G547" s="868" t="s">
        <v>852</v>
      </c>
      <c r="H547" s="618">
        <v>328</v>
      </c>
      <c r="I547" s="626" t="s">
        <v>13</v>
      </c>
      <c r="J547" s="625">
        <v>1250</v>
      </c>
      <c r="K547" s="666">
        <v>123</v>
      </c>
      <c r="L547" s="1137">
        <v>200</v>
      </c>
      <c r="M547" s="1138">
        <v>137</v>
      </c>
      <c r="N547" s="679" t="s">
        <v>82</v>
      </c>
      <c r="O547" s="776">
        <f t="shared" si="130"/>
        <v>153.33333333333334</v>
      </c>
      <c r="P547" s="689">
        <f t="shared" si="131"/>
        <v>8.0641066666666664E-2</v>
      </c>
      <c r="Q547" s="672" t="s">
        <v>547</v>
      </c>
      <c r="R547" s="896" t="s">
        <v>15</v>
      </c>
      <c r="S547" s="626">
        <v>1250</v>
      </c>
      <c r="T547" s="776">
        <v>150</v>
      </c>
      <c r="U547" s="666">
        <v>135</v>
      </c>
      <c r="V547" s="666">
        <v>128</v>
      </c>
      <c r="W547" s="670" t="s">
        <v>179</v>
      </c>
      <c r="X547" s="795">
        <f t="shared" si="132"/>
        <v>137.66666666666666</v>
      </c>
      <c r="Y547" s="942">
        <f t="shared" si="135"/>
        <v>8.0641066666666664E-2</v>
      </c>
      <c r="Z547" s="1579">
        <f t="shared" si="133"/>
        <v>7.240165333333333E-2</v>
      </c>
      <c r="AA547" s="846" t="s">
        <v>547</v>
      </c>
      <c r="AB547" s="943">
        <f t="shared" si="134"/>
        <v>0.15304271999999999</v>
      </c>
      <c r="AC547" s="639"/>
    </row>
    <row r="548" spans="1:29" s="630" customFormat="1" ht="13.5" thickBot="1" x14ac:dyDescent="0.25">
      <c r="A548" s="685">
        <v>44390</v>
      </c>
      <c r="B548" s="686">
        <v>0.80902777777777779</v>
      </c>
      <c r="C548" s="983">
        <v>26</v>
      </c>
      <c r="D548" s="977">
        <f t="shared" si="128"/>
        <v>7.3888888888888893E-2</v>
      </c>
      <c r="E548" s="1139">
        <f t="shared" si="129"/>
        <v>8.5000000000000006E-2</v>
      </c>
      <c r="F548" s="626" t="s">
        <v>90</v>
      </c>
      <c r="G548" s="868" t="s">
        <v>852</v>
      </c>
      <c r="H548" s="618">
        <v>329</v>
      </c>
      <c r="I548" s="626" t="s">
        <v>13</v>
      </c>
      <c r="J548" s="625">
        <v>1250</v>
      </c>
      <c r="K548" s="666">
        <v>84</v>
      </c>
      <c r="L548" s="1137">
        <v>133</v>
      </c>
      <c r="M548" s="1138">
        <v>95</v>
      </c>
      <c r="N548" s="679" t="s">
        <v>632</v>
      </c>
      <c r="O548" s="776">
        <f t="shared" si="130"/>
        <v>104</v>
      </c>
      <c r="P548" s="689">
        <f t="shared" si="131"/>
        <v>5.469567999999999E-2</v>
      </c>
      <c r="Q548" s="672" t="s">
        <v>547</v>
      </c>
      <c r="R548" s="896" t="s">
        <v>15</v>
      </c>
      <c r="S548" s="626">
        <v>1250</v>
      </c>
      <c r="T548" s="776">
        <v>138</v>
      </c>
      <c r="U548" s="666">
        <v>148</v>
      </c>
      <c r="V548" s="666">
        <v>153</v>
      </c>
      <c r="W548" s="670" t="s">
        <v>229</v>
      </c>
      <c r="X548" s="795">
        <f t="shared" si="132"/>
        <v>146.33333333333334</v>
      </c>
      <c r="Y548" s="942">
        <f t="shared" si="135"/>
        <v>5.469567999999999E-2</v>
      </c>
      <c r="Z548" s="1579">
        <f t="shared" si="133"/>
        <v>7.695962666666667E-2</v>
      </c>
      <c r="AA548" s="846" t="s">
        <v>547</v>
      </c>
      <c r="AB548" s="943">
        <f t="shared" si="134"/>
        <v>0.13165530666666667</v>
      </c>
      <c r="AC548" s="639"/>
    </row>
    <row r="549" spans="1:29" s="630" customFormat="1" ht="13.5" thickBot="1" x14ac:dyDescent="0.25">
      <c r="A549" s="685">
        <v>44390</v>
      </c>
      <c r="B549" s="686">
        <v>0.81874999999999998</v>
      </c>
      <c r="C549" s="983">
        <v>26</v>
      </c>
      <c r="D549" s="977">
        <f t="shared" si="128"/>
        <v>2.6388888888888889E-2</v>
      </c>
      <c r="E549" s="1139">
        <f t="shared" si="129"/>
        <v>5.2777777777777778E-2</v>
      </c>
      <c r="F549" s="626" t="s">
        <v>90</v>
      </c>
      <c r="G549" s="868" t="s">
        <v>852</v>
      </c>
      <c r="H549" s="618">
        <v>3210</v>
      </c>
      <c r="I549" s="626" t="s">
        <v>13</v>
      </c>
      <c r="J549" s="625">
        <v>1000</v>
      </c>
      <c r="K549" s="666">
        <v>38</v>
      </c>
      <c r="L549" s="1137">
        <v>28</v>
      </c>
      <c r="M549" s="1138">
        <v>35</v>
      </c>
      <c r="N549" s="679" t="s">
        <v>236</v>
      </c>
      <c r="O549" s="776">
        <f t="shared" si="130"/>
        <v>33.666666666666664</v>
      </c>
      <c r="P549" s="689">
        <f t="shared" si="131"/>
        <v>2.2132466666666666E-2</v>
      </c>
      <c r="Q549" s="672" t="s">
        <v>547</v>
      </c>
      <c r="R549" s="896" t="s">
        <v>99</v>
      </c>
      <c r="S549" s="626">
        <v>1000</v>
      </c>
      <c r="T549" s="776">
        <v>39</v>
      </c>
      <c r="U549" s="666">
        <v>51</v>
      </c>
      <c r="V549" s="666">
        <v>76</v>
      </c>
      <c r="W549" s="670" t="s">
        <v>39</v>
      </c>
      <c r="X549" s="795">
        <f t="shared" si="132"/>
        <v>55.333333333333336</v>
      </c>
      <c r="Y549" s="942">
        <f t="shared" si="135"/>
        <v>2.2132466666666666E-2</v>
      </c>
      <c r="Z549" s="1579">
        <f t="shared" si="133"/>
        <v>3.6376133333333338E-2</v>
      </c>
      <c r="AA549" s="846" t="s">
        <v>547</v>
      </c>
      <c r="AB549" s="943">
        <f t="shared" si="134"/>
        <v>5.8508600000000008E-2</v>
      </c>
      <c r="AC549" s="639"/>
    </row>
    <row r="550" spans="1:29" ht="39" thickBot="1" x14ac:dyDescent="0.25">
      <c r="A550" s="1016">
        <v>44403</v>
      </c>
      <c r="B550" s="686">
        <v>0.87222222222222223</v>
      </c>
      <c r="C550" s="1051">
        <v>26</v>
      </c>
      <c r="D550" s="977">
        <f t="shared" si="128"/>
        <v>0</v>
      </c>
      <c r="E550" s="1139">
        <f t="shared" si="129"/>
        <v>0</v>
      </c>
      <c r="F550" s="626" t="s">
        <v>90</v>
      </c>
      <c r="G550" s="868" t="s">
        <v>852</v>
      </c>
      <c r="H550" s="618">
        <v>3211</v>
      </c>
      <c r="I550" s="626" t="s">
        <v>860</v>
      </c>
      <c r="J550" s="625">
        <v>1000</v>
      </c>
      <c r="K550" s="688"/>
      <c r="L550" s="688"/>
      <c r="M550" s="799"/>
      <c r="N550" s="679" t="s">
        <v>156</v>
      </c>
      <c r="O550" s="776">
        <f>SUM(K550,L550,M550)/3</f>
        <v>0</v>
      </c>
      <c r="P550" s="689">
        <f t="shared" si="131"/>
        <v>0</v>
      </c>
      <c r="Q550" s="689"/>
      <c r="R550" s="896" t="s">
        <v>859</v>
      </c>
      <c r="S550" s="626">
        <v>1000</v>
      </c>
      <c r="T550" s="718"/>
      <c r="U550" s="688"/>
      <c r="V550" s="688"/>
      <c r="W550" s="670" t="s">
        <v>91</v>
      </c>
      <c r="X550" s="795">
        <f>SUM(T550,U550,V550)/3</f>
        <v>0</v>
      </c>
      <c r="Y550" s="942">
        <f t="shared" si="135"/>
        <v>0</v>
      </c>
      <c r="Z550" s="1579">
        <f t="shared" si="133"/>
        <v>0</v>
      </c>
      <c r="AA550" s="845"/>
      <c r="AB550" s="943">
        <f t="shared" si="134"/>
        <v>0</v>
      </c>
      <c r="AC550" s="629"/>
    </row>
    <row r="551" spans="1:29" s="630" customFormat="1" x14ac:dyDescent="0.2">
      <c r="A551" s="1742" t="s">
        <v>116</v>
      </c>
      <c r="B551" s="1744"/>
      <c r="C551" s="1744"/>
      <c r="D551" s="1744"/>
      <c r="E551" s="1744"/>
      <c r="F551" s="1744"/>
      <c r="G551" s="1744"/>
      <c r="H551" s="1744"/>
      <c r="I551" s="1744"/>
      <c r="J551" s="1744"/>
      <c r="K551" s="1744"/>
      <c r="L551" s="1744"/>
      <c r="M551" s="1744"/>
      <c r="N551" s="1744"/>
      <c r="O551" s="1744"/>
      <c r="P551" s="1744"/>
      <c r="Q551" s="1744"/>
      <c r="R551" s="1744"/>
      <c r="S551" s="1744"/>
      <c r="T551" s="1744"/>
      <c r="U551" s="1744"/>
      <c r="V551" s="1744"/>
      <c r="W551" s="1744"/>
      <c r="X551" s="1744"/>
      <c r="Y551" s="1744"/>
      <c r="Z551" s="1744"/>
      <c r="AA551" s="1746"/>
      <c r="AB551" s="863"/>
    </row>
    <row r="552" spans="1:29" ht="13.5" thickBot="1" x14ac:dyDescent="0.25">
      <c r="A552" s="1747"/>
      <c r="B552" s="1748"/>
      <c r="C552" s="1748"/>
      <c r="D552" s="1748"/>
      <c r="E552" s="1748"/>
      <c r="F552" s="1748"/>
      <c r="G552" s="1748"/>
      <c r="H552" s="1748"/>
      <c r="I552" s="1748"/>
      <c r="J552" s="1748"/>
      <c r="K552" s="1748"/>
      <c r="L552" s="1748"/>
      <c r="M552" s="1748"/>
      <c r="N552" s="1748"/>
      <c r="O552" s="1748"/>
      <c r="P552" s="1748"/>
      <c r="Q552" s="1748"/>
      <c r="R552" s="1748"/>
      <c r="S552" s="1748"/>
      <c r="T552" s="1748"/>
      <c r="U552" s="1748"/>
      <c r="V552" s="1748"/>
      <c r="W552" s="1748"/>
      <c r="X552" s="1748"/>
      <c r="Y552" s="1748"/>
      <c r="Z552" s="1748"/>
      <c r="AA552" s="1749"/>
      <c r="AB552" s="620"/>
      <c r="AC552" s="629"/>
    </row>
    <row r="553" spans="1:29" s="630" customFormat="1" ht="13.5" thickBot="1" x14ac:dyDescent="0.25">
      <c r="A553" s="685">
        <v>44382</v>
      </c>
      <c r="B553" s="686">
        <v>0.7715277777777777</v>
      </c>
      <c r="C553" s="983">
        <v>25</v>
      </c>
      <c r="D553" s="977">
        <f>(MAX(K553:M553))/J553/1.44</f>
        <v>8.2777777777777783E-2</v>
      </c>
      <c r="E553" s="1139">
        <f>(MAX(T553:V553))/S553/1.44</f>
        <v>5.4444444444444448E-2</v>
      </c>
      <c r="F553" s="626" t="s">
        <v>90</v>
      </c>
      <c r="G553" s="868" t="s">
        <v>852</v>
      </c>
      <c r="H553" s="618">
        <v>821</v>
      </c>
      <c r="I553" s="626" t="s">
        <v>13</v>
      </c>
      <c r="J553" s="625">
        <v>1250</v>
      </c>
      <c r="K553" s="666">
        <v>149</v>
      </c>
      <c r="L553" s="1137">
        <v>102</v>
      </c>
      <c r="M553" s="1137">
        <v>133</v>
      </c>
      <c r="N553" s="670" t="s">
        <v>258</v>
      </c>
      <c r="O553" s="666">
        <f>(K553+L553+M553)/3</f>
        <v>128</v>
      </c>
      <c r="P553" s="689">
        <f>1.73*0.38*O553/J553</f>
        <v>6.7317760000000004E-2</v>
      </c>
      <c r="Q553" s="829" t="s">
        <v>547</v>
      </c>
      <c r="R553" s="679" t="s">
        <v>99</v>
      </c>
      <c r="S553" s="625">
        <v>1250</v>
      </c>
      <c r="T553" s="666">
        <v>91</v>
      </c>
      <c r="U553" s="666">
        <v>95</v>
      </c>
      <c r="V553" s="795">
        <v>98</v>
      </c>
      <c r="W553" s="679" t="s">
        <v>144</v>
      </c>
      <c r="X553" s="776">
        <f>(T553+U553+V553)/3</f>
        <v>94.666666666666671</v>
      </c>
      <c r="Y553" s="1179">
        <f>1.73*0.38*O553/J553</f>
        <v>6.7317760000000004E-2</v>
      </c>
      <c r="Z553" s="942">
        <f>1.73*0.38*X553/S553</f>
        <v>4.9787093333333338E-2</v>
      </c>
      <c r="AA553" s="846" t="s">
        <v>547</v>
      </c>
      <c r="AB553" s="943">
        <f>P553+Z553</f>
        <v>0.11710485333333334</v>
      </c>
      <c r="AC553" s="639"/>
    </row>
    <row r="554" spans="1:29" s="630" customFormat="1" ht="13.5" thickBot="1" x14ac:dyDescent="0.25">
      <c r="A554" s="685">
        <v>44382</v>
      </c>
      <c r="B554" s="686">
        <v>0.82013888888888886</v>
      </c>
      <c r="C554" s="983">
        <v>25</v>
      </c>
      <c r="D554" s="977">
        <f>(MAX(K554:M554))/J554/1.44</f>
        <v>4.1666666666666664E-2</v>
      </c>
      <c r="E554" s="1139">
        <f>(MAX(T554:V554))/S554/1.44</f>
        <v>5.5555555555555558E-3</v>
      </c>
      <c r="F554" s="626" t="s">
        <v>90</v>
      </c>
      <c r="G554" s="868" t="s">
        <v>852</v>
      </c>
      <c r="H554" s="618">
        <v>822</v>
      </c>
      <c r="I554" s="626" t="s">
        <v>13</v>
      </c>
      <c r="J554" s="625">
        <v>250</v>
      </c>
      <c r="K554" s="666">
        <v>11</v>
      </c>
      <c r="L554" s="1137">
        <v>15</v>
      </c>
      <c r="M554" s="1137">
        <v>13</v>
      </c>
      <c r="N554" s="670" t="s">
        <v>28</v>
      </c>
      <c r="O554" s="666">
        <f>(K554+L554+M554)/3</f>
        <v>13</v>
      </c>
      <c r="P554" s="689">
        <f>1.73*0.38*O554/J554</f>
        <v>3.4184799999999994E-2</v>
      </c>
      <c r="Q554" s="829" t="s">
        <v>547</v>
      </c>
      <c r="R554" s="679" t="s">
        <v>99</v>
      </c>
      <c r="S554" s="625">
        <v>250</v>
      </c>
      <c r="T554" s="666">
        <v>2</v>
      </c>
      <c r="U554" s="666">
        <v>2</v>
      </c>
      <c r="V554" s="795">
        <v>2</v>
      </c>
      <c r="W554" s="679" t="s">
        <v>52</v>
      </c>
      <c r="X554" s="776">
        <f>(T554+U554+V554)/3</f>
        <v>2</v>
      </c>
      <c r="Y554" s="1179">
        <f t="shared" ref="Y554:Y557" si="136">1.73*0.38*O554/J554</f>
        <v>3.4184799999999994E-2</v>
      </c>
      <c r="Z554" s="942">
        <f>1.73*0.38*X554/S554</f>
        <v>5.2591999999999995E-3</v>
      </c>
      <c r="AA554" s="846" t="s">
        <v>547</v>
      </c>
      <c r="AB554" s="943">
        <f>P554+Z554</f>
        <v>3.9443999999999993E-2</v>
      </c>
      <c r="AC554" s="639"/>
    </row>
    <row r="555" spans="1:29" s="630" customFormat="1" ht="26.25" thickBot="1" x14ac:dyDescent="0.25">
      <c r="A555" s="685">
        <v>44382</v>
      </c>
      <c r="B555" s="686">
        <v>0.7993055555555556</v>
      </c>
      <c r="C555" s="983">
        <v>25</v>
      </c>
      <c r="D555" s="977">
        <f>(MAX(K555:M555))/J555/1.44</f>
        <v>3.6111111111111108E-2</v>
      </c>
      <c r="E555" s="1139">
        <f>(MAX(T555:V555))/S555/1.44</f>
        <v>0.14666666666666667</v>
      </c>
      <c r="F555" s="626" t="s">
        <v>90</v>
      </c>
      <c r="G555" s="868" t="s">
        <v>852</v>
      </c>
      <c r="H555" s="618">
        <v>823</v>
      </c>
      <c r="I555" s="626" t="s">
        <v>858</v>
      </c>
      <c r="J555" s="625">
        <v>1250</v>
      </c>
      <c r="K555" s="666">
        <v>65</v>
      </c>
      <c r="L555" s="1137">
        <v>63</v>
      </c>
      <c r="M555" s="1137">
        <v>56</v>
      </c>
      <c r="N555" s="670" t="s">
        <v>82</v>
      </c>
      <c r="O555" s="666">
        <f>(K555+L555+M555)/3</f>
        <v>61.333333333333336</v>
      </c>
      <c r="P555" s="689">
        <f>1.73*0.38*O555/J555</f>
        <v>3.2256426666666671E-2</v>
      </c>
      <c r="Q555" s="829" t="s">
        <v>547</v>
      </c>
      <c r="R555" s="679" t="s">
        <v>99</v>
      </c>
      <c r="S555" s="625">
        <v>1250</v>
      </c>
      <c r="T555" s="666">
        <v>264</v>
      </c>
      <c r="U555" s="666">
        <v>177</v>
      </c>
      <c r="V555" s="795">
        <v>216</v>
      </c>
      <c r="W555" s="679" t="s">
        <v>82</v>
      </c>
      <c r="X555" s="776">
        <f>(T555+U555+V555)/3</f>
        <v>219</v>
      </c>
      <c r="Y555" s="1179">
        <f t="shared" si="136"/>
        <v>3.2256426666666671E-2</v>
      </c>
      <c r="Z555" s="942">
        <f>1.73*0.38*X555/S555</f>
        <v>0.11517648</v>
      </c>
      <c r="AA555" s="846" t="s">
        <v>547</v>
      </c>
      <c r="AB555" s="943">
        <f>P555+Z555</f>
        <v>0.14743290666666667</v>
      </c>
      <c r="AC555" s="639"/>
    </row>
    <row r="556" spans="1:29" s="630" customFormat="1" ht="13.5" thickBot="1" x14ac:dyDescent="0.25">
      <c r="A556" s="685">
        <v>44382</v>
      </c>
      <c r="B556" s="686">
        <v>0.78819444444444453</v>
      </c>
      <c r="C556" s="983">
        <v>25</v>
      </c>
      <c r="D556" s="977">
        <f>(MAX(K556:M556))/J556/1.44</f>
        <v>5.6250000000000001E-2</v>
      </c>
      <c r="E556" s="1139">
        <f>(MAX(T556:V556))/S556/1.44</f>
        <v>9.3750000000000014E-2</v>
      </c>
      <c r="F556" s="626" t="s">
        <v>90</v>
      </c>
      <c r="G556" s="868" t="s">
        <v>852</v>
      </c>
      <c r="H556" s="618">
        <v>824</v>
      </c>
      <c r="I556" s="626" t="s">
        <v>13</v>
      </c>
      <c r="J556" s="625">
        <v>1000</v>
      </c>
      <c r="K556" s="666">
        <v>81</v>
      </c>
      <c r="L556" s="1137">
        <v>48</v>
      </c>
      <c r="M556" s="1137">
        <v>75</v>
      </c>
      <c r="N556" s="670" t="s">
        <v>30</v>
      </c>
      <c r="O556" s="666">
        <f>(K556+L556+M556)/3</f>
        <v>68</v>
      </c>
      <c r="P556" s="689">
        <f>1.73*0.38*O556/J556</f>
        <v>4.4703199999999998E-2</v>
      </c>
      <c r="Q556" s="829" t="s">
        <v>547</v>
      </c>
      <c r="R556" s="679" t="s">
        <v>99</v>
      </c>
      <c r="S556" s="625">
        <v>1000</v>
      </c>
      <c r="T556" s="666">
        <v>49</v>
      </c>
      <c r="U556" s="666">
        <v>46</v>
      </c>
      <c r="V556" s="795">
        <v>135</v>
      </c>
      <c r="W556" s="679" t="s">
        <v>144</v>
      </c>
      <c r="X556" s="776">
        <f>(T556+U556+V556)/3</f>
        <v>76.666666666666671</v>
      </c>
      <c r="Y556" s="1179">
        <f t="shared" si="136"/>
        <v>4.4703199999999998E-2</v>
      </c>
      <c r="Z556" s="942">
        <f>1.73*0.38*X556/S556</f>
        <v>5.0400666666666663E-2</v>
      </c>
      <c r="AA556" s="846" t="s">
        <v>547</v>
      </c>
      <c r="AB556" s="943">
        <f>P556+Z556</f>
        <v>9.5103866666666662E-2</v>
      </c>
      <c r="AC556" s="639"/>
    </row>
    <row r="557" spans="1:29" ht="13.5" thickBot="1" x14ac:dyDescent="0.25">
      <c r="A557" s="685">
        <v>44382</v>
      </c>
      <c r="B557" s="1158">
        <v>0.80555555555555547</v>
      </c>
      <c r="C557" s="1159">
        <v>25</v>
      </c>
      <c r="D557" s="977">
        <f>(MAX(K557:M557))/J557/1.44</f>
        <v>5.4444444444444448E-2</v>
      </c>
      <c r="E557" s="1139">
        <f>(MAX(T557:V557))/S557/1.44</f>
        <v>7.9444444444444443E-2</v>
      </c>
      <c r="F557" s="679" t="s">
        <v>90</v>
      </c>
      <c r="G557" s="718" t="s">
        <v>852</v>
      </c>
      <c r="H557" s="1186">
        <v>825</v>
      </c>
      <c r="I557" s="679" t="s">
        <v>13</v>
      </c>
      <c r="J557" s="742">
        <v>1250</v>
      </c>
      <c r="K557" s="688">
        <v>96</v>
      </c>
      <c r="L557" s="688">
        <v>98</v>
      </c>
      <c r="M557" s="688">
        <v>98</v>
      </c>
      <c r="N557" s="670" t="s">
        <v>236</v>
      </c>
      <c r="O557" s="666">
        <f>SUM(K557,L557,M557)/3</f>
        <v>97.333333333333329</v>
      </c>
      <c r="P557" s="689">
        <f>1.73*0.38*O557/J557</f>
        <v>5.1189546666666662E-2</v>
      </c>
      <c r="Q557" s="828"/>
      <c r="R557" s="679" t="s">
        <v>182</v>
      </c>
      <c r="S557" s="742">
        <v>1250</v>
      </c>
      <c r="T557" s="688">
        <v>143</v>
      </c>
      <c r="U557" s="688">
        <v>70</v>
      </c>
      <c r="V557" s="799">
        <v>129</v>
      </c>
      <c r="W557" s="679" t="s">
        <v>22</v>
      </c>
      <c r="X557" s="776">
        <f>SUM(T557,U557,V557)/3</f>
        <v>114</v>
      </c>
      <c r="Y557" s="1179">
        <f t="shared" si="136"/>
        <v>5.1189546666666662E-2</v>
      </c>
      <c r="Z557" s="942">
        <f>1.73*0.38*X557/S557</f>
        <v>5.9954880000000002E-2</v>
      </c>
      <c r="AA557" s="845"/>
      <c r="AB557" s="943">
        <f>P557+Z557</f>
        <v>0.11114442666666666</v>
      </c>
    </row>
    <row r="558" spans="1:29" x14ac:dyDescent="0.2">
      <c r="A558" s="1742" t="s">
        <v>857</v>
      </c>
      <c r="B558" s="1744"/>
      <c r="C558" s="1744"/>
      <c r="D558" s="1744"/>
      <c r="E558" s="1744"/>
      <c r="F558" s="1744"/>
      <c r="G558" s="1744"/>
      <c r="H558" s="1744"/>
      <c r="I558" s="1744"/>
      <c r="J558" s="1744"/>
      <c r="K558" s="1744"/>
      <c r="L558" s="1744"/>
      <c r="M558" s="1744"/>
      <c r="N558" s="1744"/>
      <c r="O558" s="1744"/>
      <c r="P558" s="1744"/>
      <c r="Q558" s="1744"/>
      <c r="R558" s="1744"/>
      <c r="S558" s="1744"/>
      <c r="T558" s="1744"/>
      <c r="U558" s="1744"/>
      <c r="V558" s="1744"/>
      <c r="W558" s="1744"/>
      <c r="X558" s="1744"/>
      <c r="Y558" s="1744"/>
      <c r="Z558" s="1744"/>
      <c r="AA558" s="1746"/>
    </row>
    <row r="559" spans="1:29" ht="13.5" thickBot="1" x14ac:dyDescent="0.25">
      <c r="A559" s="1747"/>
      <c r="B559" s="1748"/>
      <c r="C559" s="1748"/>
      <c r="D559" s="1748"/>
      <c r="E559" s="1748"/>
      <c r="F559" s="1748"/>
      <c r="G559" s="1748"/>
      <c r="H559" s="1748"/>
      <c r="I559" s="1748"/>
      <c r="J559" s="1748"/>
      <c r="K559" s="1748"/>
      <c r="L559" s="1748"/>
      <c r="M559" s="1748"/>
      <c r="N559" s="1748"/>
      <c r="O559" s="1748"/>
      <c r="P559" s="1748"/>
      <c r="Q559" s="1748"/>
      <c r="R559" s="1748"/>
      <c r="S559" s="1748"/>
      <c r="T559" s="1748"/>
      <c r="U559" s="1748"/>
      <c r="V559" s="1748"/>
      <c r="W559" s="1748"/>
      <c r="X559" s="1748"/>
      <c r="Y559" s="1748"/>
      <c r="Z559" s="1748"/>
      <c r="AA559" s="1749"/>
    </row>
    <row r="560" spans="1:29" s="630" customFormat="1" ht="13.5" thickBot="1" x14ac:dyDescent="0.25">
      <c r="A560" s="685">
        <v>44423</v>
      </c>
      <c r="B560" s="686">
        <v>0.41597222222222219</v>
      </c>
      <c r="C560" s="983">
        <v>22</v>
      </c>
      <c r="D560" s="977">
        <f t="shared" ref="D560:D572" si="137">(MAX(K560:M560))/J560/1.44</f>
        <v>0</v>
      </c>
      <c r="E560" s="1139">
        <f t="shared" ref="E560:E572" si="138">(MAX(T560:V560))/S560/1.44</f>
        <v>0</v>
      </c>
      <c r="F560" s="626" t="s">
        <v>90</v>
      </c>
      <c r="G560" s="868" t="s">
        <v>852</v>
      </c>
      <c r="H560" s="618">
        <v>221</v>
      </c>
      <c r="I560" s="626" t="s">
        <v>13</v>
      </c>
      <c r="J560" s="625">
        <v>1250</v>
      </c>
      <c r="K560" s="666"/>
      <c r="L560" s="1137"/>
      <c r="M560" s="1138"/>
      <c r="N560" s="679" t="s">
        <v>145</v>
      </c>
      <c r="O560" s="776">
        <f>(K560+L560+M560)/3</f>
        <v>0</v>
      </c>
      <c r="P560" s="689">
        <f t="shared" ref="P560:P572" si="139">1.73*0.38*O560/J560</f>
        <v>0</v>
      </c>
      <c r="Q560" s="829" t="s">
        <v>547</v>
      </c>
      <c r="R560" s="679" t="s">
        <v>99</v>
      </c>
      <c r="S560" s="625">
        <v>1250</v>
      </c>
      <c r="T560" s="666"/>
      <c r="U560" s="666"/>
      <c r="V560" s="795"/>
      <c r="W560" s="679" t="s">
        <v>856</v>
      </c>
      <c r="X560" s="776">
        <f>(T560+U560+V560)/3</f>
        <v>0</v>
      </c>
      <c r="Y560" s="1179">
        <f>1.73*0.38*O560/J560</f>
        <v>0</v>
      </c>
      <c r="Z560" s="942">
        <f t="shared" ref="Z560:Z572" si="140">1.73*0.38*X560/S560</f>
        <v>0</v>
      </c>
      <c r="AA560" s="846" t="s">
        <v>547</v>
      </c>
      <c r="AB560" s="943">
        <f t="shared" ref="AB560:AB572" si="141">P560+Z560</f>
        <v>0</v>
      </c>
      <c r="AC560" s="639"/>
    </row>
    <row r="561" spans="1:29" s="630" customFormat="1" ht="13.5" thickBot="1" x14ac:dyDescent="0.25">
      <c r="A561" s="685">
        <v>44427</v>
      </c>
      <c r="B561" s="686">
        <v>0.63194444444444442</v>
      </c>
      <c r="C561" s="983">
        <v>25</v>
      </c>
      <c r="D561" s="977">
        <f t="shared" si="137"/>
        <v>9.6666666666666665E-2</v>
      </c>
      <c r="E561" s="1139">
        <f t="shared" si="138"/>
        <v>0.09</v>
      </c>
      <c r="F561" s="626" t="s">
        <v>90</v>
      </c>
      <c r="G561" s="868" t="s">
        <v>852</v>
      </c>
      <c r="H561" s="618">
        <v>222</v>
      </c>
      <c r="I561" s="626" t="s">
        <v>13</v>
      </c>
      <c r="J561" s="625">
        <v>1250</v>
      </c>
      <c r="K561" s="666">
        <v>174</v>
      </c>
      <c r="L561" s="1137">
        <v>97</v>
      </c>
      <c r="M561" s="1138">
        <v>125</v>
      </c>
      <c r="N561" s="679" t="s">
        <v>36</v>
      </c>
      <c r="O561" s="776">
        <f>(K561+L561+M561)/3</f>
        <v>132</v>
      </c>
      <c r="P561" s="689">
        <f t="shared" si="139"/>
        <v>6.9421440000000001E-2</v>
      </c>
      <c r="Q561" s="829" t="s">
        <v>547</v>
      </c>
      <c r="R561" s="679" t="s">
        <v>99</v>
      </c>
      <c r="S561" s="625">
        <v>1250</v>
      </c>
      <c r="T561" s="666">
        <v>152</v>
      </c>
      <c r="U561" s="666">
        <v>149</v>
      </c>
      <c r="V561" s="795">
        <v>162</v>
      </c>
      <c r="W561" s="679" t="s">
        <v>27</v>
      </c>
      <c r="X561" s="776">
        <f>(T561+U561+V561)/3</f>
        <v>154.33333333333334</v>
      </c>
      <c r="Y561" s="1179">
        <f t="shared" ref="Y561:Y572" si="142">1.73*0.38*O561/J561</f>
        <v>6.9421440000000001E-2</v>
      </c>
      <c r="Z561" s="942">
        <f t="shared" si="140"/>
        <v>8.1166986666666677E-2</v>
      </c>
      <c r="AA561" s="846" t="s">
        <v>547</v>
      </c>
      <c r="AB561" s="943">
        <f t="shared" si="141"/>
        <v>0.15058842666666666</v>
      </c>
      <c r="AC561" s="639"/>
    </row>
    <row r="562" spans="1:29" s="630" customFormat="1" ht="13.5" thickBot="1" x14ac:dyDescent="0.25">
      <c r="A562" s="992">
        <v>44423</v>
      </c>
      <c r="B562" s="945">
        <v>0.39999999999999997</v>
      </c>
      <c r="C562" s="946">
        <v>22</v>
      </c>
      <c r="D562" s="1160">
        <f t="shared" si="137"/>
        <v>0</v>
      </c>
      <c r="E562" s="1160">
        <f t="shared" si="138"/>
        <v>0</v>
      </c>
      <c r="F562" s="765" t="s">
        <v>90</v>
      </c>
      <c r="G562" s="1188" t="s">
        <v>852</v>
      </c>
      <c r="H562" s="756">
        <v>223</v>
      </c>
      <c r="I562" s="765" t="s">
        <v>13</v>
      </c>
      <c r="J562" s="1187">
        <v>1250</v>
      </c>
      <c r="K562" s="1161"/>
      <c r="L562" s="1162"/>
      <c r="M562" s="1191"/>
      <c r="N562" s="818" t="s">
        <v>29</v>
      </c>
      <c r="O562" s="1192">
        <f>(K562+L562+M562)/2</f>
        <v>0</v>
      </c>
      <c r="P562" s="1163">
        <f t="shared" si="139"/>
        <v>0</v>
      </c>
      <c r="Q562" s="1190" t="s">
        <v>547</v>
      </c>
      <c r="R562" s="818" t="s">
        <v>99</v>
      </c>
      <c r="S562" s="1187">
        <v>1250</v>
      </c>
      <c r="T562" s="1161"/>
      <c r="U562" s="1161"/>
      <c r="V562" s="1193"/>
      <c r="W562" s="818" t="s">
        <v>236</v>
      </c>
      <c r="X562" s="778">
        <f>(T562+U562+V562)/2</f>
        <v>0</v>
      </c>
      <c r="Y562" s="1179">
        <f t="shared" si="142"/>
        <v>0</v>
      </c>
      <c r="Z562" s="1195">
        <f t="shared" si="140"/>
        <v>0</v>
      </c>
      <c r="AA562" s="856" t="s">
        <v>547</v>
      </c>
      <c r="AB562" s="943">
        <f t="shared" si="141"/>
        <v>0</v>
      </c>
      <c r="AC562" s="639"/>
    </row>
    <row r="563" spans="1:29" s="630" customFormat="1" ht="13.5" thickBot="1" x14ac:dyDescent="0.25">
      <c r="A563" s="1068">
        <v>44431</v>
      </c>
      <c r="B563" s="1043">
        <v>0.41666666666666669</v>
      </c>
      <c r="C563" s="938">
        <v>19</v>
      </c>
      <c r="D563" s="1164">
        <f t="shared" si="137"/>
        <v>4.9305555555555554E-2</v>
      </c>
      <c r="E563" s="1164">
        <f t="shared" si="138"/>
        <v>8.819444444444445E-2</v>
      </c>
      <c r="F563" s="627" t="s">
        <v>90</v>
      </c>
      <c r="G563" s="1189" t="s">
        <v>852</v>
      </c>
      <c r="H563" s="758">
        <v>224</v>
      </c>
      <c r="I563" s="627" t="s">
        <v>13</v>
      </c>
      <c r="J563" s="747">
        <v>1000</v>
      </c>
      <c r="K563" s="725">
        <v>71</v>
      </c>
      <c r="L563" s="726">
        <v>38</v>
      </c>
      <c r="M563" s="811">
        <v>48</v>
      </c>
      <c r="N563" s="727" t="s">
        <v>358</v>
      </c>
      <c r="O563" s="788">
        <f t="shared" ref="O563:O572" si="143">(K563+L563+M563)/3</f>
        <v>52.333333333333336</v>
      </c>
      <c r="P563" s="1165">
        <f t="shared" si="139"/>
        <v>3.4403933333333338E-2</v>
      </c>
      <c r="Q563" s="834" t="s">
        <v>547</v>
      </c>
      <c r="R563" s="727" t="s">
        <v>99</v>
      </c>
      <c r="S563" s="747">
        <v>1000</v>
      </c>
      <c r="T563" s="725">
        <v>102</v>
      </c>
      <c r="U563" s="725">
        <v>125</v>
      </c>
      <c r="V563" s="835">
        <v>127</v>
      </c>
      <c r="W563" s="727" t="s">
        <v>247</v>
      </c>
      <c r="X563" s="783">
        <f>(T563+U563+V563)/2</f>
        <v>177</v>
      </c>
      <c r="Y563" s="1179">
        <f t="shared" si="142"/>
        <v>3.4403933333333338E-2</v>
      </c>
      <c r="Z563" s="1577">
        <f t="shared" si="140"/>
        <v>0.1163598</v>
      </c>
      <c r="AA563" s="850" t="s">
        <v>547</v>
      </c>
      <c r="AB563" s="943">
        <f t="shared" si="141"/>
        <v>0.15076373333333334</v>
      </c>
      <c r="AC563" s="639"/>
    </row>
    <row r="564" spans="1:29" s="630" customFormat="1" ht="13.5" thickBot="1" x14ac:dyDescent="0.25">
      <c r="A564" s="685">
        <v>44427</v>
      </c>
      <c r="B564" s="686">
        <v>0.65625</v>
      </c>
      <c r="C564" s="983">
        <v>25</v>
      </c>
      <c r="D564" s="977">
        <f t="shared" si="137"/>
        <v>8.3333333333333329E-2</v>
      </c>
      <c r="E564" s="1139">
        <f t="shared" si="138"/>
        <v>5.2083333333333336E-2</v>
      </c>
      <c r="F564" s="626" t="s">
        <v>90</v>
      </c>
      <c r="G564" s="868" t="s">
        <v>852</v>
      </c>
      <c r="H564" s="618">
        <v>225</v>
      </c>
      <c r="I564" s="626" t="s">
        <v>13</v>
      </c>
      <c r="J564" s="625">
        <v>1000</v>
      </c>
      <c r="K564" s="666">
        <v>90</v>
      </c>
      <c r="L564" s="1137">
        <v>90</v>
      </c>
      <c r="M564" s="1138">
        <v>120</v>
      </c>
      <c r="N564" s="679" t="s">
        <v>350</v>
      </c>
      <c r="O564" s="776">
        <f t="shared" si="143"/>
        <v>100</v>
      </c>
      <c r="P564" s="689">
        <f t="shared" si="139"/>
        <v>6.5739999999999993E-2</v>
      </c>
      <c r="Q564" s="829" t="s">
        <v>547</v>
      </c>
      <c r="R564" s="679" t="s">
        <v>99</v>
      </c>
      <c r="S564" s="625">
        <v>1000</v>
      </c>
      <c r="T564" s="666">
        <v>71</v>
      </c>
      <c r="U564" s="666">
        <v>70</v>
      </c>
      <c r="V564" s="795">
        <v>75</v>
      </c>
      <c r="W564" s="679" t="s">
        <v>36</v>
      </c>
      <c r="X564" s="776">
        <f>(T564+U564+V564)/3</f>
        <v>72</v>
      </c>
      <c r="Y564" s="1179">
        <f t="shared" si="142"/>
        <v>6.5739999999999993E-2</v>
      </c>
      <c r="Z564" s="942">
        <f t="shared" si="140"/>
        <v>4.7332800000000001E-2</v>
      </c>
      <c r="AA564" s="846" t="s">
        <v>547</v>
      </c>
      <c r="AB564" s="943">
        <f t="shared" si="141"/>
        <v>0.1130728</v>
      </c>
      <c r="AC564" s="639"/>
    </row>
    <row r="565" spans="1:29" s="630" customFormat="1" ht="13.5" thickBot="1" x14ac:dyDescent="0.25">
      <c r="A565" s="685">
        <v>44431</v>
      </c>
      <c r="B565" s="686">
        <v>0.375</v>
      </c>
      <c r="C565" s="983">
        <v>19</v>
      </c>
      <c r="D565" s="977">
        <f t="shared" si="137"/>
        <v>6.9444444444444448E-2</v>
      </c>
      <c r="E565" s="1139">
        <f t="shared" si="138"/>
        <v>0.10138888888888889</v>
      </c>
      <c r="F565" s="626" t="s">
        <v>90</v>
      </c>
      <c r="G565" s="868" t="s">
        <v>852</v>
      </c>
      <c r="H565" s="618">
        <v>226</v>
      </c>
      <c r="I565" s="626" t="s">
        <v>13</v>
      </c>
      <c r="J565" s="625">
        <v>1000</v>
      </c>
      <c r="K565" s="666">
        <v>100</v>
      </c>
      <c r="L565" s="1137">
        <v>90</v>
      </c>
      <c r="M565" s="1138">
        <v>92</v>
      </c>
      <c r="N565" s="679" t="s">
        <v>31</v>
      </c>
      <c r="O565" s="776">
        <f t="shared" si="143"/>
        <v>94</v>
      </c>
      <c r="P565" s="689">
        <f t="shared" si="139"/>
        <v>6.1795599999999999E-2</v>
      </c>
      <c r="Q565" s="829" t="s">
        <v>547</v>
      </c>
      <c r="R565" s="679" t="s">
        <v>99</v>
      </c>
      <c r="S565" s="625">
        <v>1000</v>
      </c>
      <c r="T565" s="666">
        <v>127</v>
      </c>
      <c r="U565" s="666">
        <v>144</v>
      </c>
      <c r="V565" s="795">
        <v>146</v>
      </c>
      <c r="W565" s="679" t="s">
        <v>45</v>
      </c>
      <c r="X565" s="776">
        <f>(T565+U565+V565)/3</f>
        <v>139</v>
      </c>
      <c r="Y565" s="1179">
        <f t="shared" si="142"/>
        <v>6.1795599999999999E-2</v>
      </c>
      <c r="Z565" s="942">
        <f t="shared" si="140"/>
        <v>9.137859999999999E-2</v>
      </c>
      <c r="AA565" s="846" t="s">
        <v>547</v>
      </c>
      <c r="AB565" s="943">
        <f t="shared" si="141"/>
        <v>0.15317419999999998</v>
      </c>
      <c r="AC565" s="639"/>
    </row>
    <row r="566" spans="1:29" s="630" customFormat="1" ht="13.5" thickBot="1" x14ac:dyDescent="0.25">
      <c r="A566" s="685">
        <v>44431</v>
      </c>
      <c r="B566" s="686">
        <v>0.39583333333333331</v>
      </c>
      <c r="C566" s="983">
        <v>19</v>
      </c>
      <c r="D566" s="977">
        <f t="shared" si="137"/>
        <v>0.11805555555555557</v>
      </c>
      <c r="E566" s="1139">
        <f t="shared" si="138"/>
        <v>0.1138888888888889</v>
      </c>
      <c r="F566" s="626" t="s">
        <v>90</v>
      </c>
      <c r="G566" s="868" t="s">
        <v>852</v>
      </c>
      <c r="H566" s="618">
        <v>227</v>
      </c>
      <c r="I566" s="626" t="s">
        <v>13</v>
      </c>
      <c r="J566" s="625">
        <v>1000</v>
      </c>
      <c r="K566" s="666">
        <v>80</v>
      </c>
      <c r="L566" s="1137">
        <v>122</v>
      </c>
      <c r="M566" s="1138">
        <v>170</v>
      </c>
      <c r="N566" s="679" t="s">
        <v>186</v>
      </c>
      <c r="O566" s="776">
        <f t="shared" si="143"/>
        <v>124</v>
      </c>
      <c r="P566" s="689">
        <f t="shared" si="139"/>
        <v>8.1517599999999996E-2</v>
      </c>
      <c r="Q566" s="829" t="s">
        <v>547</v>
      </c>
      <c r="R566" s="679" t="s">
        <v>99</v>
      </c>
      <c r="S566" s="625">
        <v>1000</v>
      </c>
      <c r="T566" s="666">
        <v>125</v>
      </c>
      <c r="U566" s="666">
        <v>164</v>
      </c>
      <c r="V566" s="795">
        <v>93</v>
      </c>
      <c r="W566" s="679" t="s">
        <v>83</v>
      </c>
      <c r="X566" s="776">
        <f>SUM(T566,U566,V566)/3</f>
        <v>127.33333333333333</v>
      </c>
      <c r="Y566" s="1179">
        <f t="shared" si="142"/>
        <v>8.1517599999999996E-2</v>
      </c>
      <c r="Z566" s="942">
        <f t="shared" si="140"/>
        <v>8.3708933333333332E-2</v>
      </c>
      <c r="AA566" s="846"/>
      <c r="AB566" s="943">
        <f t="shared" si="141"/>
        <v>0.16522653333333331</v>
      </c>
      <c r="AC566" s="639"/>
    </row>
    <row r="567" spans="1:29" s="630" customFormat="1" ht="13.5" thickBot="1" x14ac:dyDescent="0.25">
      <c r="A567" s="685">
        <v>44423</v>
      </c>
      <c r="B567" s="686">
        <v>0.40833333333333338</v>
      </c>
      <c r="C567" s="983">
        <v>22</v>
      </c>
      <c r="D567" s="977">
        <f t="shared" si="137"/>
        <v>0</v>
      </c>
      <c r="E567" s="1139">
        <f t="shared" si="138"/>
        <v>1.2222222222222223E-2</v>
      </c>
      <c r="F567" s="626" t="s">
        <v>90</v>
      </c>
      <c r="G567" s="868" t="s">
        <v>852</v>
      </c>
      <c r="H567" s="618">
        <v>228</v>
      </c>
      <c r="I567" s="626" t="s">
        <v>13</v>
      </c>
      <c r="J567" s="625">
        <v>1250</v>
      </c>
      <c r="K567" s="666"/>
      <c r="L567" s="1137"/>
      <c r="M567" s="1138"/>
      <c r="N567" s="679" t="s">
        <v>417</v>
      </c>
      <c r="O567" s="776">
        <f t="shared" si="143"/>
        <v>0</v>
      </c>
      <c r="P567" s="689">
        <f t="shared" si="139"/>
        <v>0</v>
      </c>
      <c r="Q567" s="829" t="s">
        <v>547</v>
      </c>
      <c r="R567" s="679" t="s">
        <v>99</v>
      </c>
      <c r="S567" s="625">
        <v>1250</v>
      </c>
      <c r="T567" s="666">
        <v>13</v>
      </c>
      <c r="U567" s="666">
        <v>17</v>
      </c>
      <c r="V567" s="795">
        <v>22</v>
      </c>
      <c r="W567" s="679" t="s">
        <v>236</v>
      </c>
      <c r="X567" s="776">
        <f>SUM(T567,U567,V567)/3</f>
        <v>17.333333333333332</v>
      </c>
      <c r="Y567" s="1179">
        <f t="shared" si="142"/>
        <v>0</v>
      </c>
      <c r="Z567" s="942">
        <f t="shared" si="140"/>
        <v>9.1159466666666661E-3</v>
      </c>
      <c r="AA567" s="846" t="s">
        <v>547</v>
      </c>
      <c r="AB567" s="943">
        <f t="shared" si="141"/>
        <v>9.1159466666666661E-3</v>
      </c>
      <c r="AC567" s="639"/>
    </row>
    <row r="568" spans="1:29" s="630" customFormat="1" ht="13.5" thickBot="1" x14ac:dyDescent="0.25">
      <c r="A568" s="685">
        <v>44423</v>
      </c>
      <c r="B568" s="686">
        <v>0.375</v>
      </c>
      <c r="C568" s="983">
        <v>22</v>
      </c>
      <c r="D568" s="977">
        <f t="shared" si="137"/>
        <v>7.3611111111111113E-2</v>
      </c>
      <c r="E568" s="1139">
        <f t="shared" si="138"/>
        <v>5.3472222222222227E-2</v>
      </c>
      <c r="F568" s="626" t="s">
        <v>90</v>
      </c>
      <c r="G568" s="868" t="s">
        <v>852</v>
      </c>
      <c r="H568" s="618">
        <v>229</v>
      </c>
      <c r="I568" s="626" t="s">
        <v>13</v>
      </c>
      <c r="J568" s="625">
        <v>1000</v>
      </c>
      <c r="K568" s="666">
        <v>81</v>
      </c>
      <c r="L568" s="1137">
        <v>94</v>
      </c>
      <c r="M568" s="1138">
        <v>106</v>
      </c>
      <c r="N568" s="679" t="s">
        <v>186</v>
      </c>
      <c r="O568" s="776">
        <f t="shared" si="143"/>
        <v>93.666666666666671</v>
      </c>
      <c r="P568" s="689">
        <f t="shared" si="139"/>
        <v>6.157646666666667E-2</v>
      </c>
      <c r="Q568" s="829" t="s">
        <v>547</v>
      </c>
      <c r="R568" s="679" t="s">
        <v>99</v>
      </c>
      <c r="S568" s="625">
        <v>1000</v>
      </c>
      <c r="T568" s="666">
        <v>77</v>
      </c>
      <c r="U568" s="666">
        <v>77</v>
      </c>
      <c r="V568" s="795">
        <v>76</v>
      </c>
      <c r="W568" s="679" t="s">
        <v>144</v>
      </c>
      <c r="X568" s="776">
        <f>(T568+U568+V568)/3</f>
        <v>76.666666666666671</v>
      </c>
      <c r="Y568" s="1179">
        <f t="shared" si="142"/>
        <v>6.157646666666667E-2</v>
      </c>
      <c r="Z568" s="942">
        <f t="shared" si="140"/>
        <v>5.0400666666666663E-2</v>
      </c>
      <c r="AA568" s="846" t="s">
        <v>547</v>
      </c>
      <c r="AB568" s="943">
        <f t="shared" si="141"/>
        <v>0.11197713333333334</v>
      </c>
      <c r="AC568" s="639"/>
    </row>
    <row r="569" spans="1:29" s="630" customFormat="1" ht="13.5" thickBot="1" x14ac:dyDescent="0.25">
      <c r="A569" s="685">
        <v>44423</v>
      </c>
      <c r="B569" s="686">
        <v>0.38750000000000001</v>
      </c>
      <c r="C569" s="983">
        <v>22</v>
      </c>
      <c r="D569" s="977">
        <f t="shared" si="137"/>
        <v>0</v>
      </c>
      <c r="E569" s="1139">
        <f t="shared" si="138"/>
        <v>0</v>
      </c>
      <c r="F569" s="626" t="s">
        <v>90</v>
      </c>
      <c r="G569" s="868" t="s">
        <v>852</v>
      </c>
      <c r="H569" s="618">
        <v>2210</v>
      </c>
      <c r="I569" s="626" t="s">
        <v>13</v>
      </c>
      <c r="J569" s="625">
        <v>1250</v>
      </c>
      <c r="K569" s="666"/>
      <c r="L569" s="1137"/>
      <c r="M569" s="1138"/>
      <c r="N569" s="679" t="s">
        <v>145</v>
      </c>
      <c r="O569" s="776">
        <f t="shared" si="143"/>
        <v>0</v>
      </c>
      <c r="P569" s="689">
        <f t="shared" si="139"/>
        <v>0</v>
      </c>
      <c r="Q569" s="829" t="s">
        <v>547</v>
      </c>
      <c r="R569" s="679" t="s">
        <v>99</v>
      </c>
      <c r="S569" s="625">
        <v>1250</v>
      </c>
      <c r="T569" s="666"/>
      <c r="U569" s="666"/>
      <c r="V569" s="795"/>
      <c r="W569" s="679" t="s">
        <v>160</v>
      </c>
      <c r="X569" s="776">
        <f>(T569+U569+V569)/3</f>
        <v>0</v>
      </c>
      <c r="Y569" s="1179">
        <f t="shared" si="142"/>
        <v>0</v>
      </c>
      <c r="Z569" s="942">
        <f t="shared" si="140"/>
        <v>0</v>
      </c>
      <c r="AA569" s="846" t="s">
        <v>547</v>
      </c>
      <c r="AB569" s="943">
        <f t="shared" si="141"/>
        <v>0</v>
      </c>
      <c r="AC569" s="639"/>
    </row>
    <row r="570" spans="1:29" s="630" customFormat="1" ht="13.5" thickBot="1" x14ac:dyDescent="0.25">
      <c r="A570" s="685">
        <v>44427</v>
      </c>
      <c r="B570" s="686">
        <v>0.6875</v>
      </c>
      <c r="C570" s="983">
        <v>25</v>
      </c>
      <c r="D570" s="977">
        <f t="shared" si="137"/>
        <v>0.13447971781305115</v>
      </c>
      <c r="E570" s="1139">
        <f t="shared" si="138"/>
        <v>0.11684303350970018</v>
      </c>
      <c r="F570" s="626" t="s">
        <v>90</v>
      </c>
      <c r="G570" s="868" t="s">
        <v>852</v>
      </c>
      <c r="H570" s="618">
        <v>2211</v>
      </c>
      <c r="I570" s="626" t="s">
        <v>13</v>
      </c>
      <c r="J570" s="625">
        <v>630</v>
      </c>
      <c r="K570" s="666">
        <v>113</v>
      </c>
      <c r="L570" s="1137">
        <v>122</v>
      </c>
      <c r="M570" s="1138">
        <v>75</v>
      </c>
      <c r="N570" s="679" t="s">
        <v>72</v>
      </c>
      <c r="O570" s="776">
        <f t="shared" si="143"/>
        <v>103.33333333333333</v>
      </c>
      <c r="P570" s="689">
        <f t="shared" si="139"/>
        <v>0.10782751322751322</v>
      </c>
      <c r="Q570" s="829" t="s">
        <v>547</v>
      </c>
      <c r="R570" s="679" t="s">
        <v>99</v>
      </c>
      <c r="S570" s="625">
        <v>630</v>
      </c>
      <c r="T570" s="666">
        <v>78</v>
      </c>
      <c r="U570" s="666">
        <v>99</v>
      </c>
      <c r="V570" s="795">
        <v>106</v>
      </c>
      <c r="W570" s="679" t="s">
        <v>83</v>
      </c>
      <c r="X570" s="776">
        <f>SUM(T570,U570,V570)/3</f>
        <v>94.333333333333329</v>
      </c>
      <c r="Y570" s="1179">
        <f t="shared" si="142"/>
        <v>0.10782751322751322</v>
      </c>
      <c r="Z570" s="942">
        <f t="shared" si="140"/>
        <v>9.8436084656084652E-2</v>
      </c>
      <c r="AA570" s="846"/>
      <c r="AB570" s="943">
        <f t="shared" si="141"/>
        <v>0.20626359788359788</v>
      </c>
      <c r="AC570" s="639"/>
    </row>
    <row r="571" spans="1:29" s="630" customFormat="1" ht="39" thickBot="1" x14ac:dyDescent="0.25">
      <c r="A571" s="685">
        <v>44431</v>
      </c>
      <c r="B571" s="686">
        <v>0.44791666666666669</v>
      </c>
      <c r="C571" s="983">
        <v>19</v>
      </c>
      <c r="D571" s="977">
        <f t="shared" si="137"/>
        <v>0</v>
      </c>
      <c r="E571" s="1139">
        <f t="shared" si="138"/>
        <v>0</v>
      </c>
      <c r="F571" s="626" t="s">
        <v>90</v>
      </c>
      <c r="G571" s="868" t="s">
        <v>852</v>
      </c>
      <c r="H571" s="618">
        <v>2212</v>
      </c>
      <c r="I571" s="626" t="s">
        <v>1000</v>
      </c>
      <c r="J571" s="625">
        <v>1600</v>
      </c>
      <c r="K571" s="666"/>
      <c r="L571" s="1137"/>
      <c r="M571" s="1138"/>
      <c r="N571" s="679"/>
      <c r="O571" s="776">
        <f t="shared" si="143"/>
        <v>0</v>
      </c>
      <c r="P571" s="689">
        <f t="shared" si="139"/>
        <v>0</v>
      </c>
      <c r="Q571" s="829" t="s">
        <v>547</v>
      </c>
      <c r="R571" s="679" t="s">
        <v>855</v>
      </c>
      <c r="S571" s="625">
        <v>1600</v>
      </c>
      <c r="T571" s="666"/>
      <c r="U571" s="666"/>
      <c r="V571" s="795"/>
      <c r="W571" s="679"/>
      <c r="X571" s="776">
        <f>SUM(T571,U571,V571)/3</f>
        <v>0</v>
      </c>
      <c r="Y571" s="1179">
        <f t="shared" si="142"/>
        <v>0</v>
      </c>
      <c r="Z571" s="942">
        <f t="shared" si="140"/>
        <v>0</v>
      </c>
      <c r="AA571" s="846"/>
      <c r="AB571" s="943">
        <f t="shared" si="141"/>
        <v>0</v>
      </c>
      <c r="AC571" s="639"/>
    </row>
    <row r="572" spans="1:29" s="630" customFormat="1" ht="39" thickBot="1" x14ac:dyDescent="0.25">
      <c r="A572" s="685"/>
      <c r="B572" s="686"/>
      <c r="C572" s="983"/>
      <c r="D572" s="977">
        <f t="shared" si="137"/>
        <v>0</v>
      </c>
      <c r="E572" s="1139">
        <f t="shared" si="138"/>
        <v>0</v>
      </c>
      <c r="F572" s="626" t="s">
        <v>90</v>
      </c>
      <c r="G572" s="868" t="s">
        <v>852</v>
      </c>
      <c r="H572" s="618">
        <v>2212</v>
      </c>
      <c r="I572" s="626" t="s">
        <v>1001</v>
      </c>
      <c r="J572" s="625">
        <v>1600</v>
      </c>
      <c r="K572" s="666"/>
      <c r="L572" s="1137"/>
      <c r="M572" s="1138"/>
      <c r="N572" s="679"/>
      <c r="O572" s="776">
        <f t="shared" si="143"/>
        <v>0</v>
      </c>
      <c r="P572" s="689">
        <f t="shared" si="139"/>
        <v>0</v>
      </c>
      <c r="Q572" s="829" t="s">
        <v>547</v>
      </c>
      <c r="R572" s="679" t="s">
        <v>854</v>
      </c>
      <c r="S572" s="625">
        <v>1600</v>
      </c>
      <c r="T572" s="666"/>
      <c r="U572" s="666"/>
      <c r="V572" s="795"/>
      <c r="W572" s="679"/>
      <c r="X572" s="776">
        <f>SUM(T572,U572,V572)/3</f>
        <v>0</v>
      </c>
      <c r="Y572" s="1179">
        <f t="shared" si="142"/>
        <v>0</v>
      </c>
      <c r="Z572" s="942">
        <f t="shared" si="140"/>
        <v>0</v>
      </c>
      <c r="AA572" s="846"/>
      <c r="AB572" s="943">
        <f t="shared" si="141"/>
        <v>0</v>
      </c>
      <c r="AC572" s="639"/>
    </row>
    <row r="573" spans="1:29" s="630" customFormat="1" x14ac:dyDescent="0.2">
      <c r="A573" s="1742" t="s">
        <v>98</v>
      </c>
      <c r="B573" s="1744"/>
      <c r="C573" s="1744"/>
      <c r="D573" s="1744"/>
      <c r="E573" s="1744"/>
      <c r="F573" s="1744"/>
      <c r="G573" s="1744"/>
      <c r="H573" s="1744"/>
      <c r="I573" s="1744"/>
      <c r="J573" s="1744"/>
      <c r="K573" s="1744"/>
      <c r="L573" s="1744"/>
      <c r="M573" s="1744"/>
      <c r="N573" s="1744"/>
      <c r="O573" s="1744"/>
      <c r="P573" s="1744"/>
      <c r="Q573" s="1744"/>
      <c r="R573" s="1744"/>
      <c r="S573" s="1744"/>
      <c r="T573" s="1744"/>
      <c r="U573" s="1744"/>
      <c r="V573" s="1744"/>
      <c r="W573" s="1744"/>
      <c r="X573" s="1744"/>
      <c r="Y573" s="1744"/>
      <c r="Z573" s="1744"/>
      <c r="AA573" s="1746"/>
      <c r="AB573" s="943"/>
    </row>
    <row r="574" spans="1:29" s="630" customFormat="1" ht="13.5" thickBot="1" x14ac:dyDescent="0.25">
      <c r="A574" s="1747"/>
      <c r="B574" s="1748"/>
      <c r="C574" s="1748"/>
      <c r="D574" s="1748"/>
      <c r="E574" s="1748"/>
      <c r="F574" s="1748"/>
      <c r="G574" s="1748"/>
      <c r="H574" s="1748"/>
      <c r="I574" s="1748"/>
      <c r="J574" s="1748"/>
      <c r="K574" s="1748"/>
      <c r="L574" s="1748"/>
      <c r="M574" s="1748"/>
      <c r="N574" s="1748"/>
      <c r="O574" s="1748"/>
      <c r="P574" s="1748"/>
      <c r="Q574" s="1748"/>
      <c r="R574" s="1748"/>
      <c r="S574" s="1748"/>
      <c r="T574" s="1748"/>
      <c r="U574" s="1748"/>
      <c r="V574" s="1748"/>
      <c r="W574" s="1748"/>
      <c r="X574" s="1748"/>
      <c r="Y574" s="1748"/>
      <c r="Z574" s="1748"/>
      <c r="AA574" s="1749"/>
      <c r="AB574" s="943"/>
    </row>
    <row r="575" spans="1:29" s="630" customFormat="1" ht="13.5" thickBot="1" x14ac:dyDescent="0.25">
      <c r="A575" s="685">
        <v>44371</v>
      </c>
      <c r="B575" s="686">
        <v>0.45833333333333331</v>
      </c>
      <c r="C575" s="983">
        <v>30</v>
      </c>
      <c r="D575" s="977">
        <f>(MAX(K575:M575))/J575/1.44</f>
        <v>0.21180555555555555</v>
      </c>
      <c r="E575" s="1139">
        <f>(MAX(T575:V575))/S575/1.44</f>
        <v>0.16527777777777777</v>
      </c>
      <c r="F575" s="765" t="s">
        <v>129</v>
      </c>
      <c r="G575" s="871" t="s">
        <v>852</v>
      </c>
      <c r="H575" s="878">
        <v>121</v>
      </c>
      <c r="I575" s="765" t="s">
        <v>13</v>
      </c>
      <c r="J575" s="741">
        <v>1000</v>
      </c>
      <c r="K575" s="681">
        <v>188</v>
      </c>
      <c r="L575" s="1143">
        <v>191</v>
      </c>
      <c r="M575" s="1194">
        <v>305</v>
      </c>
      <c r="N575" s="818" t="s">
        <v>848</v>
      </c>
      <c r="O575" s="779">
        <f>(K575+L575+M575)/3</f>
        <v>228</v>
      </c>
      <c r="P575" s="1007">
        <f>1.73*0.38*O575/J575</f>
        <v>0.1498872</v>
      </c>
      <c r="Q575" s="683" t="s">
        <v>547</v>
      </c>
      <c r="R575" s="898" t="s">
        <v>15</v>
      </c>
      <c r="S575" s="765">
        <v>1000</v>
      </c>
      <c r="T575" s="779">
        <v>193</v>
      </c>
      <c r="U575" s="681">
        <v>206</v>
      </c>
      <c r="V575" s="681">
        <v>238</v>
      </c>
      <c r="W575" s="682" t="s">
        <v>44</v>
      </c>
      <c r="X575" s="798">
        <f>(T575+U575+V575)/3</f>
        <v>212.33333333333334</v>
      </c>
      <c r="Y575" s="1195">
        <f>1.73*0.38*O575/J575</f>
        <v>0.1498872</v>
      </c>
      <c r="Z575" s="1176">
        <f>1.73*0.38*X575/S575</f>
        <v>0.13958793333333333</v>
      </c>
      <c r="AA575" s="684" t="s">
        <v>547</v>
      </c>
      <c r="AB575" s="943">
        <f>P575+Z575</f>
        <v>0.2894751333333333</v>
      </c>
      <c r="AC575" s="639"/>
    </row>
    <row r="576" spans="1:29" s="630" customFormat="1" ht="13.5" thickBot="1" x14ac:dyDescent="0.25">
      <c r="A576" s="685">
        <v>44371</v>
      </c>
      <c r="B576" s="686">
        <v>0.49583333333333335</v>
      </c>
      <c r="C576" s="983">
        <v>30</v>
      </c>
      <c r="D576" s="977">
        <f>(MAX(K576:M576))/J576/1.44</f>
        <v>4.7222222222222228E-2</v>
      </c>
      <c r="E576" s="1139"/>
      <c r="F576" s="626" t="s">
        <v>95</v>
      </c>
      <c r="G576" s="868" t="s">
        <v>852</v>
      </c>
      <c r="H576" s="618">
        <v>122</v>
      </c>
      <c r="I576" s="626" t="s">
        <v>13</v>
      </c>
      <c r="J576" s="625">
        <v>250</v>
      </c>
      <c r="K576" s="666">
        <v>17</v>
      </c>
      <c r="L576" s="1137">
        <v>17</v>
      </c>
      <c r="M576" s="1138">
        <v>17</v>
      </c>
      <c r="N576" s="679" t="s">
        <v>35</v>
      </c>
      <c r="O576" s="776">
        <f>(K576+L576+M576)/3</f>
        <v>17</v>
      </c>
      <c r="P576" s="1007">
        <f>1.73*0.38*O576/J576</f>
        <v>4.4703199999999998E-2</v>
      </c>
      <c r="Q576" s="672" t="s">
        <v>547</v>
      </c>
      <c r="R576" s="896"/>
      <c r="S576" s="626"/>
      <c r="T576" s="776"/>
      <c r="U576" s="666"/>
      <c r="V576" s="666"/>
      <c r="W576" s="670"/>
      <c r="X576" s="795"/>
      <c r="Y576" s="942">
        <f>1.73*0.38*O576/J576</f>
        <v>4.4703199999999998E-2</v>
      </c>
      <c r="Z576" s="1176" t="e">
        <f>1.73*0.38*X576/S576</f>
        <v>#DIV/0!</v>
      </c>
      <c r="AA576" s="673"/>
      <c r="AB576" s="943"/>
      <c r="AC576" s="639"/>
    </row>
    <row r="577" spans="1:29" x14ac:dyDescent="0.2">
      <c r="A577" s="1742" t="s">
        <v>94</v>
      </c>
      <c r="B577" s="1744"/>
      <c r="C577" s="1744"/>
      <c r="D577" s="1744"/>
      <c r="E577" s="1744"/>
      <c r="F577" s="1744"/>
      <c r="G577" s="1744"/>
      <c r="H577" s="1744"/>
      <c r="I577" s="1744"/>
      <c r="J577" s="1744"/>
      <c r="K577" s="1744"/>
      <c r="L577" s="1744"/>
      <c r="M577" s="1744"/>
      <c r="N577" s="1744"/>
      <c r="O577" s="1744"/>
      <c r="P577" s="1744"/>
      <c r="Q577" s="1744"/>
      <c r="R577" s="1744"/>
      <c r="S577" s="1744"/>
      <c r="T577" s="1744"/>
      <c r="U577" s="1744"/>
      <c r="V577" s="1744"/>
      <c r="W577" s="1744"/>
      <c r="X577" s="1744"/>
      <c r="Y577" s="1744"/>
      <c r="Z577" s="1744"/>
      <c r="AA577" s="1746"/>
      <c r="AB577" s="943"/>
    </row>
    <row r="578" spans="1:29" ht="13.5" thickBot="1" x14ac:dyDescent="0.25">
      <c r="A578" s="1747"/>
      <c r="B578" s="1748"/>
      <c r="C578" s="1748"/>
      <c r="D578" s="1748"/>
      <c r="E578" s="1748"/>
      <c r="F578" s="1748"/>
      <c r="G578" s="1748"/>
      <c r="H578" s="1748"/>
      <c r="I578" s="1748"/>
      <c r="J578" s="1748"/>
      <c r="K578" s="1748"/>
      <c r="L578" s="1748"/>
      <c r="M578" s="1748"/>
      <c r="N578" s="1748"/>
      <c r="O578" s="1748"/>
      <c r="P578" s="1748"/>
      <c r="Q578" s="1748"/>
      <c r="R578" s="1748"/>
      <c r="S578" s="1748"/>
      <c r="T578" s="1748"/>
      <c r="U578" s="1748"/>
      <c r="V578" s="1748"/>
      <c r="W578" s="1748"/>
      <c r="X578" s="1748"/>
      <c r="Y578" s="1748"/>
      <c r="Z578" s="1748"/>
      <c r="AA578" s="1749"/>
      <c r="AB578" s="943"/>
    </row>
    <row r="579" spans="1:29" ht="13.5" thickBot="1" x14ac:dyDescent="0.25">
      <c r="A579" s="944">
        <v>44411</v>
      </c>
      <c r="B579" s="945">
        <v>0.40138888888888885</v>
      </c>
      <c r="C579" s="946">
        <v>23</v>
      </c>
      <c r="D579" s="972">
        <f t="shared" ref="D579:D584" si="144">(MAX(K579:M579))/J579/1.44</f>
        <v>0</v>
      </c>
      <c r="E579" s="973">
        <f t="shared" ref="E579:E584" si="145">(MAX(T579:V579))/S579/1.44</f>
        <v>0</v>
      </c>
      <c r="F579" s="760" t="s">
        <v>90</v>
      </c>
      <c r="G579" s="1196" t="s">
        <v>852</v>
      </c>
      <c r="H579" s="749">
        <v>5201</v>
      </c>
      <c r="I579" s="736" t="s">
        <v>13</v>
      </c>
      <c r="J579" s="641">
        <v>1250</v>
      </c>
      <c r="K579" s="644"/>
      <c r="L579" s="1145"/>
      <c r="M579" s="1145"/>
      <c r="N579" s="646" t="s">
        <v>853</v>
      </c>
      <c r="O579" s="644">
        <f>(K579+L579+M579)/3</f>
        <v>0</v>
      </c>
      <c r="P579" s="1013">
        <f t="shared" ref="P579:P584" si="146">1.73*0.38*O579/J579</f>
        <v>0</v>
      </c>
      <c r="Q579" s="645" t="s">
        <v>547</v>
      </c>
      <c r="R579" s="646" t="s">
        <v>15</v>
      </c>
      <c r="S579" s="641">
        <v>1250</v>
      </c>
      <c r="T579" s="644"/>
      <c r="U579" s="644"/>
      <c r="V579" s="644"/>
      <c r="W579" s="646" t="s">
        <v>317</v>
      </c>
      <c r="X579" s="800">
        <f t="shared" ref="X579:X584" si="147">(T579+U579+V579)/3</f>
        <v>0</v>
      </c>
      <c r="Y579" s="1166">
        <f>1.73*0.38*O579/J579</f>
        <v>0</v>
      </c>
      <c r="Z579" s="1166">
        <f t="shared" ref="Z579:Z584" si="148">1.73*0.38*X579/S579</f>
        <v>0</v>
      </c>
      <c r="AA579" s="838" t="s">
        <v>547</v>
      </c>
      <c r="AB579" s="943">
        <f t="shared" ref="AB579:AB584" si="149">P579+Z579</f>
        <v>0</v>
      </c>
    </row>
    <row r="580" spans="1:29" ht="13.5" thickBot="1" x14ac:dyDescent="0.25">
      <c r="A580" s="992">
        <v>44411</v>
      </c>
      <c r="B580" s="945">
        <v>0.41319444444444442</v>
      </c>
      <c r="C580" s="1167">
        <v>23</v>
      </c>
      <c r="D580" s="1041">
        <f t="shared" si="144"/>
        <v>0</v>
      </c>
      <c r="E580" s="969">
        <f t="shared" si="145"/>
        <v>0</v>
      </c>
      <c r="F580" s="760" t="s">
        <v>90</v>
      </c>
      <c r="G580" s="1196" t="s">
        <v>852</v>
      </c>
      <c r="H580" s="749">
        <v>5202</v>
      </c>
      <c r="I580" s="736" t="s">
        <v>13</v>
      </c>
      <c r="J580" s="641">
        <v>1600</v>
      </c>
      <c r="K580" s="1197"/>
      <c r="L580" s="1197"/>
      <c r="M580" s="1197"/>
      <c r="N580" s="646" t="s">
        <v>28</v>
      </c>
      <c r="O580" s="644">
        <f>SUM(K580,L580,M580)/3</f>
        <v>0</v>
      </c>
      <c r="P580" s="1013">
        <f t="shared" si="146"/>
        <v>0</v>
      </c>
      <c r="Q580" s="1013"/>
      <c r="R580" s="646" t="s">
        <v>15</v>
      </c>
      <c r="S580" s="641">
        <v>1600</v>
      </c>
      <c r="T580" s="1197"/>
      <c r="U580" s="1197"/>
      <c r="V580" s="1197"/>
      <c r="W580" s="1198" t="s">
        <v>235</v>
      </c>
      <c r="X580" s="908">
        <f t="shared" si="147"/>
        <v>0</v>
      </c>
      <c r="Y580" s="1166">
        <f t="shared" ref="Y580:Y584" si="150">1.73*0.38*O580/J580</f>
        <v>0</v>
      </c>
      <c r="Z580" s="1166">
        <f t="shared" si="148"/>
        <v>0</v>
      </c>
      <c r="AA580" s="840"/>
      <c r="AB580" s="943">
        <f t="shared" si="149"/>
        <v>0</v>
      </c>
    </row>
    <row r="581" spans="1:29" s="630" customFormat="1" ht="13.5" thickBot="1" x14ac:dyDescent="0.25">
      <c r="A581" s="993">
        <v>44411</v>
      </c>
      <c r="B581" s="1168">
        <v>0.42430555555555555</v>
      </c>
      <c r="C581" s="1113">
        <v>23</v>
      </c>
      <c r="D581" s="1044">
        <f t="shared" si="144"/>
        <v>0</v>
      </c>
      <c r="E581" s="1045">
        <f t="shared" si="145"/>
        <v>0</v>
      </c>
      <c r="F581" s="624" t="s">
        <v>90</v>
      </c>
      <c r="G581" s="1200" t="s">
        <v>852</v>
      </c>
      <c r="H581" s="753">
        <v>5203</v>
      </c>
      <c r="I581" s="659" t="s">
        <v>13</v>
      </c>
      <c r="J581" s="670">
        <v>1250</v>
      </c>
      <c r="K581" s="688"/>
      <c r="L581" s="688"/>
      <c r="M581" s="688"/>
      <c r="N581" s="670" t="s">
        <v>82</v>
      </c>
      <c r="O581" s="634">
        <f>SUM(K581,L581,M581)/3</f>
        <v>0</v>
      </c>
      <c r="P581" s="656">
        <f t="shared" si="146"/>
        <v>0</v>
      </c>
      <c r="Q581" s="671"/>
      <c r="R581" s="636" t="s">
        <v>15</v>
      </c>
      <c r="S581" s="670">
        <v>1250</v>
      </c>
      <c r="T581" s="688"/>
      <c r="U581" s="688"/>
      <c r="V581" s="688"/>
      <c r="W581" s="1201" t="s">
        <v>235</v>
      </c>
      <c r="X581" s="1202">
        <f t="shared" si="147"/>
        <v>0</v>
      </c>
      <c r="Y581" s="1169">
        <f t="shared" si="150"/>
        <v>0</v>
      </c>
      <c r="Z581" s="1169">
        <f t="shared" si="148"/>
        <v>0</v>
      </c>
      <c r="AA581" s="854"/>
      <c r="AB581" s="943">
        <f t="shared" si="149"/>
        <v>0</v>
      </c>
      <c r="AC581" s="639"/>
    </row>
    <row r="582" spans="1:29" s="630" customFormat="1" ht="13.5" thickBot="1" x14ac:dyDescent="0.25">
      <c r="A582" s="993">
        <v>44411</v>
      </c>
      <c r="B582" s="1168">
        <v>0.4375</v>
      </c>
      <c r="C582" s="1113">
        <v>23</v>
      </c>
      <c r="D582" s="1044">
        <f t="shared" si="144"/>
        <v>0</v>
      </c>
      <c r="E582" s="1045">
        <f t="shared" si="145"/>
        <v>0</v>
      </c>
      <c r="F582" s="754" t="s">
        <v>90</v>
      </c>
      <c r="G582" s="1203" t="s">
        <v>852</v>
      </c>
      <c r="H582" s="1204">
        <v>5204</v>
      </c>
      <c r="I582" s="1205" t="s">
        <v>13</v>
      </c>
      <c r="J582" s="711">
        <v>1000</v>
      </c>
      <c r="K582" s="1206"/>
      <c r="L582" s="1206"/>
      <c r="M582" s="1206"/>
      <c r="N582" s="711" t="s">
        <v>266</v>
      </c>
      <c r="O582" s="667">
        <f>SUM(K582,L582,M582)/3</f>
        <v>0</v>
      </c>
      <c r="P582" s="1207">
        <f t="shared" si="146"/>
        <v>0</v>
      </c>
      <c r="Q582" s="712"/>
      <c r="R582" s="702" t="s">
        <v>15</v>
      </c>
      <c r="S582" s="711">
        <v>1000</v>
      </c>
      <c r="T582" s="1206"/>
      <c r="U582" s="1206"/>
      <c r="V582" s="1206"/>
      <c r="W582" s="1208" t="s">
        <v>235</v>
      </c>
      <c r="X582" s="695">
        <f t="shared" si="147"/>
        <v>0</v>
      </c>
      <c r="Y582" s="1199">
        <f t="shared" si="150"/>
        <v>0</v>
      </c>
      <c r="Z582" s="1199">
        <f t="shared" si="148"/>
        <v>0</v>
      </c>
      <c r="AA582" s="854"/>
      <c r="AB582" s="943">
        <f t="shared" si="149"/>
        <v>0</v>
      </c>
      <c r="AC582" s="639"/>
    </row>
    <row r="583" spans="1:29" s="630" customFormat="1" ht="13.5" thickBot="1" x14ac:dyDescent="0.25">
      <c r="A583" s="993">
        <v>44411</v>
      </c>
      <c r="B583" s="1168">
        <v>0.4548611111111111</v>
      </c>
      <c r="C583" s="1113">
        <v>23</v>
      </c>
      <c r="D583" s="1044">
        <f t="shared" si="144"/>
        <v>0</v>
      </c>
      <c r="E583" s="1045">
        <f t="shared" si="145"/>
        <v>0</v>
      </c>
      <c r="F583" s="679" t="s">
        <v>90</v>
      </c>
      <c r="G583" s="1215" t="s">
        <v>852</v>
      </c>
      <c r="H583" s="753">
        <v>5205</v>
      </c>
      <c r="I583" s="659" t="s">
        <v>13</v>
      </c>
      <c r="J583" s="670">
        <v>1250</v>
      </c>
      <c r="K583" s="688"/>
      <c r="L583" s="688"/>
      <c r="M583" s="688"/>
      <c r="N583" s="670" t="s">
        <v>266</v>
      </c>
      <c r="O583" s="666">
        <f>SUM(K583,L583,M583)/3</f>
        <v>0</v>
      </c>
      <c r="P583" s="656">
        <f t="shared" si="146"/>
        <v>0</v>
      </c>
      <c r="Q583" s="671"/>
      <c r="R583" s="636" t="s">
        <v>15</v>
      </c>
      <c r="S583" s="670">
        <v>1250</v>
      </c>
      <c r="T583" s="688"/>
      <c r="U583" s="688"/>
      <c r="V583" s="688"/>
      <c r="W583" s="1201" t="s">
        <v>186</v>
      </c>
      <c r="X583" s="1202">
        <f t="shared" si="147"/>
        <v>0</v>
      </c>
      <c r="Y583" s="1169">
        <f t="shared" si="150"/>
        <v>0</v>
      </c>
      <c r="Z583" s="1169">
        <f t="shared" si="148"/>
        <v>0</v>
      </c>
      <c r="AA583" s="854"/>
      <c r="AB583" s="943">
        <f t="shared" si="149"/>
        <v>0</v>
      </c>
      <c r="AC583" s="639"/>
    </row>
    <row r="584" spans="1:29" s="630" customFormat="1" ht="13.5" thickBot="1" x14ac:dyDescent="0.25">
      <c r="A584" s="993">
        <v>44411</v>
      </c>
      <c r="B584" s="1168">
        <v>0.44791666666666669</v>
      </c>
      <c r="C584" s="1113">
        <v>23</v>
      </c>
      <c r="D584" s="1048">
        <f t="shared" si="144"/>
        <v>0</v>
      </c>
      <c r="E584" s="940">
        <f t="shared" si="145"/>
        <v>0</v>
      </c>
      <c r="F584" s="821" t="s">
        <v>90</v>
      </c>
      <c r="G584" s="1209" t="s">
        <v>852</v>
      </c>
      <c r="H584" s="1210">
        <v>5206</v>
      </c>
      <c r="I584" s="1211" t="s">
        <v>13</v>
      </c>
      <c r="J584" s="706">
        <v>1000</v>
      </c>
      <c r="K584" s="918"/>
      <c r="L584" s="918"/>
      <c r="M584" s="918"/>
      <c r="N584" s="706" t="s">
        <v>83</v>
      </c>
      <c r="O584" s="664">
        <f>SUM(K584,L584,M584)/3</f>
        <v>0</v>
      </c>
      <c r="P584" s="982">
        <f t="shared" si="146"/>
        <v>0</v>
      </c>
      <c r="Q584" s="724"/>
      <c r="R584" s="1212" t="s">
        <v>15</v>
      </c>
      <c r="S584" s="706">
        <v>1000</v>
      </c>
      <c r="T584" s="918"/>
      <c r="U584" s="918"/>
      <c r="V584" s="918"/>
      <c r="W584" s="1213" t="s">
        <v>45</v>
      </c>
      <c r="X584" s="695">
        <f t="shared" si="147"/>
        <v>0</v>
      </c>
      <c r="Y584" s="1214">
        <f t="shared" si="150"/>
        <v>0</v>
      </c>
      <c r="Z584" s="1214">
        <f t="shared" si="148"/>
        <v>0</v>
      </c>
      <c r="AA584" s="854"/>
      <c r="AB584" s="943">
        <f t="shared" si="149"/>
        <v>0</v>
      </c>
      <c r="AC584" s="639"/>
    </row>
  </sheetData>
  <autoFilter ref="A2:AB485"/>
  <mergeCells count="14">
    <mergeCell ref="A526:AA527"/>
    <mergeCell ref="A497:AA498"/>
    <mergeCell ref="D1:E1"/>
    <mergeCell ref="I1:Q1"/>
    <mergeCell ref="A577:AA578"/>
    <mergeCell ref="A558:AA559"/>
    <mergeCell ref="A573:AA574"/>
    <mergeCell ref="A551:AA552"/>
    <mergeCell ref="A538:AA539"/>
    <mergeCell ref="R1:W1"/>
    <mergeCell ref="Y1:Z1"/>
    <mergeCell ref="A489:AA490"/>
    <mergeCell ref="A492:AA493"/>
    <mergeCell ref="A507:AA508"/>
  </mergeCells>
  <pageMargins left="0.59055118110236227" right="0.39370078740157483" top="0.78740157480314965" bottom="0.59055118110236227" header="0.51181102362204722" footer="0.51181102362204722"/>
  <pageSetup paperSize="8" scale="74" orientation="landscape" horizontalDpi="300" verticalDpi="300" r:id="rId1"/>
  <headerFooter alignWithMargins="0">
    <oddHeader>&amp;R&amp;P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zoomScaleNormal="100" zoomScaleSheetLayoutView="75" workbookViewId="0">
      <pane ySplit="2" topLeftCell="A3" activePane="bottomLeft" state="frozen"/>
      <selection activeCell="A8" sqref="A8"/>
      <selection pane="bottomLeft" activeCell="F309" sqref="F309"/>
    </sheetView>
  </sheetViews>
  <sheetFormatPr defaultRowHeight="12.75" x14ac:dyDescent="0.2"/>
  <cols>
    <col min="1" max="1" width="10.7109375" style="1573" customWidth="1"/>
    <col min="2" max="2" width="10.7109375" style="5" customWidth="1"/>
    <col min="3" max="3" width="15.7109375" style="6" customWidth="1"/>
    <col min="4" max="4" width="10.7109375" style="1609" customWidth="1"/>
    <col min="5" max="5" width="15.42578125" style="1598" bestFit="1" customWidth="1"/>
    <col min="6" max="6" width="15.7109375" style="6" customWidth="1"/>
    <col min="7" max="7" width="10.7109375" style="1609" customWidth="1"/>
    <col min="8" max="8" width="15.42578125" style="1598" bestFit="1" customWidth="1"/>
    <col min="9" max="10" width="10.7109375" style="1598" customWidth="1"/>
    <col min="11" max="11" width="9" style="4" customWidth="1"/>
    <col min="12" max="12" width="9.140625" style="3"/>
    <col min="13" max="16384" width="9.140625" style="2"/>
  </cols>
  <sheetData>
    <row r="1" spans="1:12" ht="13.5" thickBot="1" x14ac:dyDescent="0.25">
      <c r="A1" s="1761" t="s">
        <v>2</v>
      </c>
      <c r="B1" s="13" t="s">
        <v>3</v>
      </c>
      <c r="C1" s="1767" t="s">
        <v>4</v>
      </c>
      <c r="D1" s="1768"/>
      <c r="E1" s="1768"/>
      <c r="F1" s="1767" t="s">
        <v>5</v>
      </c>
      <c r="G1" s="1768"/>
      <c r="H1" s="1768"/>
      <c r="I1" s="1769" t="s">
        <v>1</v>
      </c>
      <c r="J1" s="1770"/>
    </row>
    <row r="2" spans="1:12" ht="13.5" thickBot="1" x14ac:dyDescent="0.25">
      <c r="A2" s="1762"/>
      <c r="B2" s="12" t="s">
        <v>8</v>
      </c>
      <c r="C2" s="11" t="s">
        <v>9</v>
      </c>
      <c r="D2" s="1599" t="s">
        <v>10</v>
      </c>
      <c r="E2" s="1594" t="s">
        <v>11</v>
      </c>
      <c r="F2" s="1" t="s">
        <v>9</v>
      </c>
      <c r="G2" s="1599" t="s">
        <v>10</v>
      </c>
      <c r="H2" s="1594" t="s">
        <v>11</v>
      </c>
      <c r="I2" s="1610" t="s">
        <v>6</v>
      </c>
      <c r="J2" s="1610" t="s">
        <v>7</v>
      </c>
    </row>
    <row r="3" spans="1:12" s="1471" customFormat="1" ht="15.75" thickBot="1" x14ac:dyDescent="0.3">
      <c r="A3" s="1565" t="s">
        <v>294</v>
      </c>
      <c r="B3" s="1474"/>
      <c r="C3" s="1475"/>
      <c r="D3" s="1600"/>
      <c r="E3" s="1595"/>
      <c r="F3" s="1476"/>
      <c r="G3" s="1600"/>
      <c r="H3" s="1595"/>
      <c r="I3" s="1595"/>
      <c r="J3" s="1619"/>
      <c r="K3" s="1477"/>
      <c r="L3" s="1473"/>
    </row>
    <row r="4" spans="1:12" s="8" customFormat="1" ht="13.5" thickBot="1" x14ac:dyDescent="0.25">
      <c r="A4" s="72" t="s">
        <v>129</v>
      </c>
      <c r="B4" s="444">
        <v>719</v>
      </c>
      <c r="C4" s="72" t="s">
        <v>13</v>
      </c>
      <c r="D4" s="1369">
        <v>1000</v>
      </c>
      <c r="E4" s="1560" t="s">
        <v>573</v>
      </c>
      <c r="F4" s="295" t="s">
        <v>15</v>
      </c>
      <c r="G4" s="1369">
        <v>1000</v>
      </c>
      <c r="H4" s="1560"/>
      <c r="I4" s="1765" t="s">
        <v>573</v>
      </c>
      <c r="J4" s="1766"/>
      <c r="K4" s="467">
        <v>0</v>
      </c>
      <c r="L4" s="9"/>
    </row>
    <row r="5" spans="1:12" s="8" customFormat="1" ht="13.5" thickBot="1" x14ac:dyDescent="0.25">
      <c r="A5" s="72" t="s">
        <v>129</v>
      </c>
      <c r="B5" s="444">
        <v>720</v>
      </c>
      <c r="C5" s="72" t="s">
        <v>13</v>
      </c>
      <c r="D5" s="1369">
        <v>1000</v>
      </c>
      <c r="E5" s="1560" t="s">
        <v>573</v>
      </c>
      <c r="F5" s="295" t="s">
        <v>15</v>
      </c>
      <c r="G5" s="1369">
        <v>1000</v>
      </c>
      <c r="H5" s="1560"/>
      <c r="I5" s="1765" t="s">
        <v>573</v>
      </c>
      <c r="J5" s="1766"/>
      <c r="K5" s="468">
        <v>0</v>
      </c>
      <c r="L5" s="9"/>
    </row>
    <row r="6" spans="1:12" s="8" customFormat="1" ht="13.5" thickBot="1" x14ac:dyDescent="0.25">
      <c r="A6" s="72" t="s">
        <v>129</v>
      </c>
      <c r="B6" s="444">
        <v>721</v>
      </c>
      <c r="C6" s="72" t="s">
        <v>13</v>
      </c>
      <c r="D6" s="1369">
        <v>1000</v>
      </c>
      <c r="E6" s="295" t="s">
        <v>581</v>
      </c>
      <c r="F6" s="295" t="s">
        <v>15</v>
      </c>
      <c r="G6" s="1369">
        <v>1000</v>
      </c>
      <c r="H6" s="295" t="s">
        <v>582</v>
      </c>
      <c r="I6" s="409">
        <v>0.20162037037037037</v>
      </c>
      <c r="J6" s="409">
        <v>6.851851851851852E-2</v>
      </c>
      <c r="K6" s="15">
        <f t="shared" ref="K6" si="0">I6+J6</f>
        <v>0.27013888888888887</v>
      </c>
      <c r="L6" s="9"/>
    </row>
    <row r="7" spans="1:12" s="8" customFormat="1" ht="13.5" thickBot="1" x14ac:dyDescent="0.25">
      <c r="A7" s="72" t="s">
        <v>129</v>
      </c>
      <c r="B7" s="444">
        <v>722</v>
      </c>
      <c r="C7" s="72" t="s">
        <v>13</v>
      </c>
      <c r="D7" s="1369">
        <v>630</v>
      </c>
      <c r="E7" s="295" t="s">
        <v>397</v>
      </c>
      <c r="F7" s="295" t="s">
        <v>15</v>
      </c>
      <c r="G7" s="1369">
        <v>630</v>
      </c>
      <c r="H7" s="295" t="s">
        <v>583</v>
      </c>
      <c r="I7" s="409">
        <v>0.10765726043503823</v>
      </c>
      <c r="J7" s="409">
        <v>0.18445032333921224</v>
      </c>
      <c r="K7" s="15">
        <f>I7+J7</f>
        <v>0.2921075837742505</v>
      </c>
      <c r="L7" s="9"/>
    </row>
    <row r="8" spans="1:12" s="8" customFormat="1" ht="13.5" thickBot="1" x14ac:dyDescent="0.25">
      <c r="A8" s="72" t="s">
        <v>90</v>
      </c>
      <c r="B8" s="444">
        <v>723</v>
      </c>
      <c r="C8" s="72" t="s">
        <v>13</v>
      </c>
      <c r="D8" s="1369">
        <v>1000</v>
      </c>
      <c r="E8" s="295" t="s">
        <v>162</v>
      </c>
      <c r="F8" s="295" t="s">
        <v>15</v>
      </c>
      <c r="G8" s="1369">
        <v>1000</v>
      </c>
      <c r="H8" s="295"/>
      <c r="I8" s="1611">
        <v>0.13587962962962963</v>
      </c>
      <c r="J8" s="1611">
        <v>0</v>
      </c>
      <c r="K8" s="15">
        <f>I8+J8</f>
        <v>0.13587962962962963</v>
      </c>
      <c r="L8" s="9"/>
    </row>
    <row r="9" spans="1:12" s="8" customFormat="1" ht="13.5" thickBot="1" x14ac:dyDescent="0.25">
      <c r="A9" s="72" t="s">
        <v>90</v>
      </c>
      <c r="B9" s="444">
        <v>724</v>
      </c>
      <c r="C9" s="72" t="s">
        <v>13</v>
      </c>
      <c r="D9" s="1369">
        <v>630</v>
      </c>
      <c r="E9" s="1560"/>
      <c r="F9" s="295" t="s">
        <v>15</v>
      </c>
      <c r="G9" s="1369">
        <v>630</v>
      </c>
      <c r="H9" s="1560"/>
      <c r="I9" s="1763" t="s">
        <v>573</v>
      </c>
      <c r="J9" s="1764"/>
      <c r="K9" s="468">
        <v>0</v>
      </c>
      <c r="L9" s="9"/>
    </row>
    <row r="10" spans="1:12" s="8" customFormat="1" ht="13.5" thickBot="1" x14ac:dyDescent="0.25">
      <c r="A10" s="72" t="s">
        <v>90</v>
      </c>
      <c r="B10" s="444">
        <v>725</v>
      </c>
      <c r="C10" s="72" t="s">
        <v>13</v>
      </c>
      <c r="D10" s="1369">
        <v>1000</v>
      </c>
      <c r="E10" s="295" t="s">
        <v>327</v>
      </c>
      <c r="F10" s="295" t="s">
        <v>15</v>
      </c>
      <c r="G10" s="1369">
        <v>1000</v>
      </c>
      <c r="H10" s="295" t="s">
        <v>584</v>
      </c>
      <c r="I10" s="1612">
        <v>0.11967592592592594</v>
      </c>
      <c r="J10" s="409">
        <v>0.1902777777777778</v>
      </c>
      <c r="K10" s="15">
        <f t="shared" ref="K10:K16" si="1">I10+J10</f>
        <v>0.30995370370370373</v>
      </c>
      <c r="L10" s="9"/>
    </row>
    <row r="11" spans="1:12" s="8" customFormat="1" ht="13.5" thickBot="1" x14ac:dyDescent="0.25">
      <c r="A11" s="72" t="s">
        <v>90</v>
      </c>
      <c r="B11" s="444">
        <v>726</v>
      </c>
      <c r="C11" s="72" t="s">
        <v>13</v>
      </c>
      <c r="D11" s="1369">
        <v>1000</v>
      </c>
      <c r="E11" s="295" t="s">
        <v>247</v>
      </c>
      <c r="F11" s="295" t="s">
        <v>15</v>
      </c>
      <c r="G11" s="1369">
        <v>1000</v>
      </c>
      <c r="H11" s="295" t="s">
        <v>232</v>
      </c>
      <c r="I11" s="1612">
        <v>0.18425925925925926</v>
      </c>
      <c r="J11" s="409">
        <v>9.6759259259259267E-2</v>
      </c>
      <c r="K11" s="15">
        <f t="shared" si="1"/>
        <v>0.28101851851851856</v>
      </c>
      <c r="L11" s="9"/>
    </row>
    <row r="12" spans="1:12" s="8" customFormat="1" ht="13.5" thickBot="1" x14ac:dyDescent="0.25">
      <c r="A12" s="72" t="s">
        <v>90</v>
      </c>
      <c r="B12" s="444">
        <v>727</v>
      </c>
      <c r="C12" s="72" t="s">
        <v>13</v>
      </c>
      <c r="D12" s="1369">
        <v>1000</v>
      </c>
      <c r="E12" s="295" t="s">
        <v>247</v>
      </c>
      <c r="F12" s="295" t="s">
        <v>15</v>
      </c>
      <c r="G12" s="1369">
        <v>1000</v>
      </c>
      <c r="H12" s="295"/>
      <c r="I12" s="1612">
        <v>0.10972222222222222</v>
      </c>
      <c r="J12" s="409">
        <v>7.8240740740740736E-2</v>
      </c>
      <c r="K12" s="15">
        <f t="shared" si="1"/>
        <v>0.18796296296296294</v>
      </c>
      <c r="L12" s="9"/>
    </row>
    <row r="13" spans="1:12" s="8" customFormat="1" ht="13.5" thickBot="1" x14ac:dyDescent="0.25">
      <c r="A13" s="72" t="s">
        <v>90</v>
      </c>
      <c r="B13" s="444">
        <v>728</v>
      </c>
      <c r="C13" s="72" t="s">
        <v>13</v>
      </c>
      <c r="D13" s="1369">
        <v>1250</v>
      </c>
      <c r="E13" s="295" t="s">
        <v>585</v>
      </c>
      <c r="F13" s="295" t="s">
        <v>15</v>
      </c>
      <c r="G13" s="1369">
        <v>1250</v>
      </c>
      <c r="H13" s="295" t="s">
        <v>247</v>
      </c>
      <c r="I13" s="1612">
        <v>4.6296296296296302E-3</v>
      </c>
      <c r="J13" s="409">
        <v>0.27888888888888891</v>
      </c>
      <c r="K13" s="15">
        <f t="shared" si="1"/>
        <v>0.28351851851851856</v>
      </c>
      <c r="L13" s="9"/>
    </row>
    <row r="14" spans="1:12" s="8" customFormat="1" ht="13.5" thickBot="1" x14ac:dyDescent="0.25">
      <c r="A14" s="72" t="s">
        <v>90</v>
      </c>
      <c r="B14" s="444">
        <v>729</v>
      </c>
      <c r="C14" s="72" t="s">
        <v>13</v>
      </c>
      <c r="D14" s="1369">
        <v>1000</v>
      </c>
      <c r="E14" s="295" t="s">
        <v>353</v>
      </c>
      <c r="F14" s="295" t="s">
        <v>15</v>
      </c>
      <c r="G14" s="1369">
        <v>1000</v>
      </c>
      <c r="H14" s="295"/>
      <c r="I14" s="1612">
        <v>8.6805555555555552E-2</v>
      </c>
      <c r="J14" s="409">
        <v>0.11458333333333334</v>
      </c>
      <c r="K14" s="15">
        <f t="shared" si="1"/>
        <v>0.2013888888888889</v>
      </c>
      <c r="L14" s="9"/>
    </row>
    <row r="15" spans="1:12" s="8" customFormat="1" ht="13.5" thickBot="1" x14ac:dyDescent="0.25">
      <c r="A15" s="72" t="s">
        <v>90</v>
      </c>
      <c r="B15" s="444">
        <v>7210</v>
      </c>
      <c r="C15" s="72" t="s">
        <v>13</v>
      </c>
      <c r="D15" s="1369">
        <v>1000</v>
      </c>
      <c r="E15" s="295" t="s">
        <v>295</v>
      </c>
      <c r="F15" s="295" t="s">
        <v>15</v>
      </c>
      <c r="G15" s="1369">
        <v>1000</v>
      </c>
      <c r="H15" s="295" t="s">
        <v>274</v>
      </c>
      <c r="I15" s="1612">
        <v>8.9814814814814833E-2</v>
      </c>
      <c r="J15" s="409">
        <v>0.10601851851851851</v>
      </c>
      <c r="K15" s="15">
        <f t="shared" si="1"/>
        <v>0.19583333333333336</v>
      </c>
      <c r="L15" s="9"/>
    </row>
    <row r="16" spans="1:12" s="8" customFormat="1" ht="13.5" thickBot="1" x14ac:dyDescent="0.25">
      <c r="A16" s="72" t="s">
        <v>90</v>
      </c>
      <c r="B16" s="444">
        <v>7211</v>
      </c>
      <c r="C16" s="72" t="s">
        <v>13</v>
      </c>
      <c r="D16" s="1369">
        <v>1000</v>
      </c>
      <c r="E16" s="295" t="s">
        <v>83</v>
      </c>
      <c r="F16" s="295" t="s">
        <v>15</v>
      </c>
      <c r="G16" s="1369">
        <v>1000</v>
      </c>
      <c r="H16" s="295" t="s">
        <v>52</v>
      </c>
      <c r="I16" s="1612">
        <v>0.10416666666666667</v>
      </c>
      <c r="J16" s="409">
        <v>0</v>
      </c>
      <c r="K16" s="15">
        <f t="shared" si="1"/>
        <v>0.10416666666666667</v>
      </c>
      <c r="L16" s="9"/>
    </row>
    <row r="17" spans="1:12" s="8" customFormat="1" ht="15.75" customHeight="1" thickBot="1" x14ac:dyDescent="0.25">
      <c r="A17" s="72" t="s">
        <v>90</v>
      </c>
      <c r="B17" s="444">
        <v>7212</v>
      </c>
      <c r="C17" s="72" t="s">
        <v>13</v>
      </c>
      <c r="D17" s="1369">
        <v>1000</v>
      </c>
      <c r="E17" s="295" t="s">
        <v>586</v>
      </c>
      <c r="F17" s="295" t="s">
        <v>15</v>
      </c>
      <c r="G17" s="1369">
        <v>630</v>
      </c>
      <c r="H17" s="295" t="s">
        <v>239</v>
      </c>
      <c r="I17" s="1763" t="s">
        <v>573</v>
      </c>
      <c r="J17" s="1764"/>
      <c r="K17" s="468">
        <v>0</v>
      </c>
      <c r="L17" s="9"/>
    </row>
    <row r="18" spans="1:12" s="8" customFormat="1" ht="13.5" thickBot="1" x14ac:dyDescent="0.25">
      <c r="A18" s="72" t="s">
        <v>90</v>
      </c>
      <c r="B18" s="444">
        <v>7213</v>
      </c>
      <c r="C18" s="72" t="s">
        <v>13</v>
      </c>
      <c r="D18" s="1369">
        <v>630</v>
      </c>
      <c r="E18" s="295" t="s">
        <v>206</v>
      </c>
      <c r="F18" s="295" t="s">
        <v>15</v>
      </c>
      <c r="G18" s="1369">
        <v>1000</v>
      </c>
      <c r="H18" s="295" t="s">
        <v>79</v>
      </c>
      <c r="I18" s="409">
        <v>8.564814814814814E-2</v>
      </c>
      <c r="J18" s="409">
        <v>0.15046296296296297</v>
      </c>
      <c r="K18" s="15">
        <f t="shared" ref="K18:K19" si="2">I18+J18</f>
        <v>0.2361111111111111</v>
      </c>
      <c r="L18" s="9"/>
    </row>
    <row r="19" spans="1:12" ht="13.5" thickBot="1" x14ac:dyDescent="0.25">
      <c r="A19" s="72" t="s">
        <v>90</v>
      </c>
      <c r="B19" s="444">
        <v>7214</v>
      </c>
      <c r="C19" s="72" t="s">
        <v>13</v>
      </c>
      <c r="D19" s="1369">
        <v>1000</v>
      </c>
      <c r="E19" s="295" t="s">
        <v>341</v>
      </c>
      <c r="F19" s="295" t="s">
        <v>15</v>
      </c>
      <c r="G19" s="1369">
        <v>630</v>
      </c>
      <c r="H19" s="1560" t="s">
        <v>573</v>
      </c>
      <c r="I19" s="1611">
        <v>3.3333333333333333E-2</v>
      </c>
      <c r="J19" s="409"/>
      <c r="K19" s="15">
        <f t="shared" si="2"/>
        <v>3.3333333333333333E-2</v>
      </c>
      <c r="L19" s="2"/>
    </row>
    <row r="20" spans="1:12" s="8" customFormat="1" ht="13.5" thickBot="1" x14ac:dyDescent="0.25">
      <c r="A20" s="72" t="s">
        <v>90</v>
      </c>
      <c r="B20" s="444">
        <v>735</v>
      </c>
      <c r="C20" s="72" t="s">
        <v>13</v>
      </c>
      <c r="D20" s="1369">
        <v>1000</v>
      </c>
      <c r="E20" s="295" t="s">
        <v>287</v>
      </c>
      <c r="F20" s="295" t="s">
        <v>15</v>
      </c>
      <c r="G20" s="1369">
        <v>1000</v>
      </c>
      <c r="H20" s="295" t="s">
        <v>238</v>
      </c>
      <c r="I20" s="409">
        <v>3.1944444444444442E-2</v>
      </c>
      <c r="J20" s="409">
        <v>3.1712962962962964E-2</v>
      </c>
      <c r="K20" s="15">
        <f>I20+J20</f>
        <v>6.3657407407407413E-2</v>
      </c>
      <c r="L20" s="9"/>
    </row>
    <row r="21" spans="1:12" s="8" customFormat="1" ht="13.5" thickBot="1" x14ac:dyDescent="0.25">
      <c r="A21" s="72" t="s">
        <v>841</v>
      </c>
      <c r="B21" s="444">
        <v>2</v>
      </c>
      <c r="C21" s="72" t="s">
        <v>13</v>
      </c>
      <c r="D21" s="1369">
        <v>630</v>
      </c>
      <c r="E21" s="295" t="s">
        <v>587</v>
      </c>
      <c r="F21" s="295" t="s">
        <v>15</v>
      </c>
      <c r="G21" s="1369">
        <v>630</v>
      </c>
      <c r="H21" s="295" t="s">
        <v>588</v>
      </c>
      <c r="I21" s="409">
        <v>0.45047031158142276</v>
      </c>
      <c r="J21" s="409">
        <v>0.27777777777777779</v>
      </c>
      <c r="K21" s="15">
        <f>I21+J21</f>
        <v>0.72824808935920049</v>
      </c>
      <c r="L21" s="9"/>
    </row>
    <row r="22" spans="1:12" s="8" customFormat="1" ht="13.5" thickBot="1" x14ac:dyDescent="0.25">
      <c r="A22" s="72" t="s">
        <v>129</v>
      </c>
      <c r="B22" s="444">
        <v>5</v>
      </c>
      <c r="C22" s="72" t="s">
        <v>13</v>
      </c>
      <c r="D22" s="1369">
        <v>400</v>
      </c>
      <c r="E22" s="295" t="s">
        <v>257</v>
      </c>
      <c r="F22" s="295" t="s">
        <v>15</v>
      </c>
      <c r="G22" s="1369">
        <v>400</v>
      </c>
      <c r="H22" s="295"/>
      <c r="I22" s="409">
        <v>0.41145833333333337</v>
      </c>
      <c r="J22" s="409">
        <v>0.42476851851851855</v>
      </c>
      <c r="K22" s="15">
        <f t="shared" ref="K22:K23" si="3">I22+J22</f>
        <v>0.83622685185185186</v>
      </c>
      <c r="L22" s="9"/>
    </row>
    <row r="23" spans="1:12" s="8" customFormat="1" ht="13.5" thickBot="1" x14ac:dyDescent="0.25">
      <c r="A23" s="72" t="s">
        <v>129</v>
      </c>
      <c r="B23" s="444">
        <v>6</v>
      </c>
      <c r="C23" s="72" t="s">
        <v>13</v>
      </c>
      <c r="D23" s="1369">
        <v>630</v>
      </c>
      <c r="E23" s="295" t="s">
        <v>236</v>
      </c>
      <c r="F23" s="295" t="s">
        <v>15</v>
      </c>
      <c r="G23" s="1369">
        <v>630</v>
      </c>
      <c r="H23" s="295" t="s">
        <v>38</v>
      </c>
      <c r="I23" s="409">
        <v>3.93151087595532E-2</v>
      </c>
      <c r="J23" s="409">
        <v>0.28292181069958849</v>
      </c>
      <c r="K23" s="15">
        <f t="shared" si="3"/>
        <v>0.32223691945914168</v>
      </c>
      <c r="L23" s="9"/>
    </row>
    <row r="24" spans="1:12" s="8" customFormat="1" ht="13.5" thickBot="1" x14ac:dyDescent="0.25">
      <c r="A24" s="72" t="s">
        <v>129</v>
      </c>
      <c r="B24" s="444">
        <v>7</v>
      </c>
      <c r="C24" s="72" t="s">
        <v>13</v>
      </c>
      <c r="D24" s="1369">
        <v>630</v>
      </c>
      <c r="E24" s="295" t="s">
        <v>276</v>
      </c>
      <c r="F24" s="295" t="s">
        <v>15</v>
      </c>
      <c r="G24" s="1369">
        <v>630</v>
      </c>
      <c r="H24" s="295" t="s">
        <v>589</v>
      </c>
      <c r="I24" s="409">
        <v>0.19914756025867136</v>
      </c>
      <c r="J24" s="409">
        <v>0.44348912404467955</v>
      </c>
      <c r="K24" s="15">
        <f>I24+J24</f>
        <v>0.64263668430335086</v>
      </c>
      <c r="L24" s="9"/>
    </row>
    <row r="25" spans="1:12" s="8" customFormat="1" ht="13.5" thickBot="1" x14ac:dyDescent="0.25">
      <c r="A25" s="72" t="s">
        <v>129</v>
      </c>
      <c r="B25" s="444">
        <v>9</v>
      </c>
      <c r="C25" s="72" t="s">
        <v>13</v>
      </c>
      <c r="D25" s="1369">
        <v>630</v>
      </c>
      <c r="E25" s="295" t="s">
        <v>298</v>
      </c>
      <c r="F25" s="295" t="s">
        <v>15</v>
      </c>
      <c r="G25" s="1369">
        <v>630</v>
      </c>
      <c r="H25" s="295" t="s">
        <v>229</v>
      </c>
      <c r="I25" s="409">
        <v>0.35640799529688416</v>
      </c>
      <c r="J25" s="409">
        <v>0.48390652557319225</v>
      </c>
      <c r="K25" s="15">
        <f>I25+J25</f>
        <v>0.84031452087007641</v>
      </c>
      <c r="L25" s="9"/>
    </row>
    <row r="26" spans="1:12" s="8" customFormat="1" ht="13.5" thickBot="1" x14ac:dyDescent="0.25">
      <c r="A26" s="72" t="s">
        <v>90</v>
      </c>
      <c r="B26" s="444">
        <v>8</v>
      </c>
      <c r="C26" s="72" t="s">
        <v>13</v>
      </c>
      <c r="D26" s="1369">
        <v>630</v>
      </c>
      <c r="E26" s="295" t="s">
        <v>299</v>
      </c>
      <c r="F26" s="295" t="s">
        <v>15</v>
      </c>
      <c r="G26" s="1369">
        <v>1000</v>
      </c>
      <c r="H26" s="295" t="s">
        <v>590</v>
      </c>
      <c r="I26" s="409">
        <v>0.24397413286302175</v>
      </c>
      <c r="J26" s="409">
        <v>0.15370370370370373</v>
      </c>
      <c r="K26" s="15">
        <f t="shared" ref="K26:K29" si="4">I26+J26</f>
        <v>0.39767783656672551</v>
      </c>
      <c r="L26" s="9"/>
    </row>
    <row r="27" spans="1:12" s="8" customFormat="1" ht="13.5" thickBot="1" x14ac:dyDescent="0.25">
      <c r="A27" s="1566" t="s">
        <v>129</v>
      </c>
      <c r="B27" s="469">
        <v>10</v>
      </c>
      <c r="C27" s="72" t="s">
        <v>13</v>
      </c>
      <c r="D27" s="1601">
        <v>1000</v>
      </c>
      <c r="E27" s="275" t="s">
        <v>392</v>
      </c>
      <c r="F27" s="295" t="s">
        <v>15</v>
      </c>
      <c r="G27" s="1601">
        <v>1000</v>
      </c>
      <c r="H27" s="275"/>
      <c r="I27" s="473">
        <v>0.13055555555555556</v>
      </c>
      <c r="J27" s="473">
        <v>0.3620370370370371</v>
      </c>
      <c r="K27" s="15">
        <f t="shared" si="4"/>
        <v>0.49259259259259269</v>
      </c>
      <c r="L27" s="9"/>
    </row>
    <row r="28" spans="1:12" s="8" customFormat="1" ht="13.5" thickBot="1" x14ac:dyDescent="0.25">
      <c r="A28" s="72" t="s">
        <v>90</v>
      </c>
      <c r="B28" s="444">
        <v>11</v>
      </c>
      <c r="C28" s="72" t="s">
        <v>13</v>
      </c>
      <c r="D28" s="1369">
        <v>400</v>
      </c>
      <c r="E28" s="295" t="s">
        <v>579</v>
      </c>
      <c r="F28" s="295" t="s">
        <v>15</v>
      </c>
      <c r="G28" s="1369">
        <v>400</v>
      </c>
      <c r="H28" s="295" t="s">
        <v>258</v>
      </c>
      <c r="I28" s="409">
        <v>0.35879629629629628</v>
      </c>
      <c r="J28" s="409">
        <v>0.30844907407407407</v>
      </c>
      <c r="K28" s="15">
        <f t="shared" si="4"/>
        <v>0.66724537037037035</v>
      </c>
      <c r="L28" s="9"/>
    </row>
    <row r="29" spans="1:12" s="8" customFormat="1" ht="13.5" thickBot="1" x14ac:dyDescent="0.25">
      <c r="A29" s="72" t="s">
        <v>90</v>
      </c>
      <c r="B29" s="444">
        <v>12</v>
      </c>
      <c r="C29" s="72" t="s">
        <v>13</v>
      </c>
      <c r="D29" s="1369">
        <v>400</v>
      </c>
      <c r="E29" s="295" t="s">
        <v>591</v>
      </c>
      <c r="F29" s="295" t="s">
        <v>15</v>
      </c>
      <c r="G29" s="1369">
        <v>400</v>
      </c>
      <c r="H29" s="295" t="s">
        <v>592</v>
      </c>
      <c r="I29" s="409">
        <v>1.6203703703703706E-2</v>
      </c>
      <c r="J29" s="409">
        <v>3.4722222222222225E-3</v>
      </c>
      <c r="K29" s="15">
        <f t="shared" si="4"/>
        <v>1.967592592592593E-2</v>
      </c>
      <c r="L29" s="9"/>
    </row>
    <row r="30" spans="1:12" s="8" customFormat="1" ht="13.5" thickBot="1" x14ac:dyDescent="0.25">
      <c r="A30" s="72" t="s">
        <v>90</v>
      </c>
      <c r="B30" s="444">
        <v>13</v>
      </c>
      <c r="C30" s="72" t="s">
        <v>13</v>
      </c>
      <c r="D30" s="1369">
        <v>1000</v>
      </c>
      <c r="E30" s="295" t="s">
        <v>593</v>
      </c>
      <c r="F30" s="295" t="s">
        <v>15</v>
      </c>
      <c r="G30" s="1369">
        <v>1000</v>
      </c>
      <c r="H30" s="295" t="s">
        <v>594</v>
      </c>
      <c r="I30" s="409">
        <v>0.43055555555555558</v>
      </c>
      <c r="J30" s="409">
        <v>0.42800925925925931</v>
      </c>
      <c r="K30" s="15">
        <f>I30+J30</f>
        <v>0.85856481481481484</v>
      </c>
      <c r="L30" s="9"/>
    </row>
    <row r="31" spans="1:12" s="8" customFormat="1" ht="13.5" thickBot="1" x14ac:dyDescent="0.25">
      <c r="A31" s="72" t="s">
        <v>90</v>
      </c>
      <c r="B31" s="444">
        <v>14</v>
      </c>
      <c r="C31" s="72" t="s">
        <v>13</v>
      </c>
      <c r="D31" s="1369">
        <v>630</v>
      </c>
      <c r="E31" s="295" t="s">
        <v>595</v>
      </c>
      <c r="F31" s="295" t="s">
        <v>15</v>
      </c>
      <c r="G31" s="1369">
        <v>630</v>
      </c>
      <c r="H31" s="295" t="s">
        <v>596</v>
      </c>
      <c r="I31" s="409">
        <v>0.52175191064079951</v>
      </c>
      <c r="J31" s="409">
        <v>0.63198118753674315</v>
      </c>
      <c r="K31" s="15">
        <f t="shared" ref="K31:K32" si="5">I31+J31</f>
        <v>1.1537330981775427</v>
      </c>
      <c r="L31" s="9"/>
    </row>
    <row r="32" spans="1:12" s="8" customFormat="1" ht="13.5" thickBot="1" x14ac:dyDescent="0.25">
      <c r="A32" s="72" t="s">
        <v>841</v>
      </c>
      <c r="B32" s="444">
        <v>15</v>
      </c>
      <c r="C32" s="72" t="s">
        <v>13</v>
      </c>
      <c r="D32" s="1369">
        <v>630</v>
      </c>
      <c r="E32" s="295" t="s">
        <v>300</v>
      </c>
      <c r="F32" s="295" t="s">
        <v>15</v>
      </c>
      <c r="G32" s="1369">
        <v>630</v>
      </c>
      <c r="H32" s="295" t="s">
        <v>160</v>
      </c>
      <c r="I32" s="409">
        <v>0.55114638447971775</v>
      </c>
      <c r="J32" s="409">
        <v>0.60368900646678425</v>
      </c>
      <c r="K32" s="15">
        <f t="shared" si="5"/>
        <v>1.1548353909465021</v>
      </c>
      <c r="L32" s="9"/>
    </row>
    <row r="33" spans="1:12" s="8" customFormat="1" ht="13.5" thickBot="1" x14ac:dyDescent="0.25">
      <c r="A33" s="72" t="s">
        <v>90</v>
      </c>
      <c r="B33" s="444">
        <v>16</v>
      </c>
      <c r="C33" s="72" t="s">
        <v>13</v>
      </c>
      <c r="D33" s="1369">
        <v>630</v>
      </c>
      <c r="E33" s="295" t="s">
        <v>291</v>
      </c>
      <c r="F33" s="295" t="s">
        <v>15</v>
      </c>
      <c r="G33" s="1369">
        <v>630</v>
      </c>
      <c r="H33" s="295" t="s">
        <v>52</v>
      </c>
      <c r="I33" s="409">
        <v>0.17820399764844208</v>
      </c>
      <c r="J33" s="409">
        <v>0.38396531452087007</v>
      </c>
      <c r="K33" s="15">
        <f>I33+J33</f>
        <v>0.5621693121693121</v>
      </c>
      <c r="L33" s="9"/>
    </row>
    <row r="34" spans="1:12" s="8" customFormat="1" ht="13.5" thickBot="1" x14ac:dyDescent="0.25">
      <c r="A34" s="72" t="s">
        <v>90</v>
      </c>
      <c r="B34" s="444">
        <v>17</v>
      </c>
      <c r="C34" s="72" t="s">
        <v>13</v>
      </c>
      <c r="D34" s="1369">
        <v>630</v>
      </c>
      <c r="E34" s="295" t="s">
        <v>167</v>
      </c>
      <c r="F34" s="295" t="s">
        <v>15</v>
      </c>
      <c r="G34" s="1369">
        <v>630</v>
      </c>
      <c r="H34" s="295" t="s">
        <v>49</v>
      </c>
      <c r="I34" s="409">
        <v>0.60258671369782479</v>
      </c>
      <c r="J34" s="409">
        <v>0.48905055849500295</v>
      </c>
      <c r="K34" s="15">
        <f>I34+J34</f>
        <v>1.0916372721928278</v>
      </c>
      <c r="L34" s="9"/>
    </row>
    <row r="35" spans="1:12" s="8" customFormat="1" ht="13.5" thickBot="1" x14ac:dyDescent="0.25">
      <c r="A35" s="72" t="s">
        <v>90</v>
      </c>
      <c r="B35" s="444">
        <v>19</v>
      </c>
      <c r="C35" s="72" t="s">
        <v>13</v>
      </c>
      <c r="D35" s="1369">
        <v>160</v>
      </c>
      <c r="E35" s="295" t="s">
        <v>597</v>
      </c>
      <c r="F35" s="295"/>
      <c r="G35" s="1369"/>
      <c r="H35" s="295"/>
      <c r="I35" s="409">
        <v>0</v>
      </c>
      <c r="J35" s="409"/>
      <c r="K35" s="15">
        <f t="shared" ref="K35:K40" si="6">I35+J35</f>
        <v>0</v>
      </c>
      <c r="L35" s="9"/>
    </row>
    <row r="36" spans="1:12" s="8" customFormat="1" ht="13.5" thickBot="1" x14ac:dyDescent="0.25">
      <c r="A36" s="72" t="s">
        <v>90</v>
      </c>
      <c r="B36" s="444">
        <v>18</v>
      </c>
      <c r="C36" s="72" t="s">
        <v>13</v>
      </c>
      <c r="D36" s="1369">
        <v>630</v>
      </c>
      <c r="E36" s="295" t="s">
        <v>83</v>
      </c>
      <c r="F36" s="295" t="s">
        <v>15</v>
      </c>
      <c r="G36" s="1369">
        <v>630</v>
      </c>
      <c r="H36" s="295" t="s">
        <v>589</v>
      </c>
      <c r="I36" s="409">
        <v>8.7448559670781884E-2</v>
      </c>
      <c r="J36" s="409">
        <v>0.14513521457965903</v>
      </c>
      <c r="K36" s="15">
        <f t="shared" si="6"/>
        <v>0.23258377425044091</v>
      </c>
      <c r="L36" s="9"/>
    </row>
    <row r="37" spans="1:12" s="8" customFormat="1" ht="13.5" thickBot="1" x14ac:dyDescent="0.25">
      <c r="A37" s="72" t="s">
        <v>90</v>
      </c>
      <c r="B37" s="444">
        <v>20</v>
      </c>
      <c r="C37" s="72" t="s">
        <v>13</v>
      </c>
      <c r="D37" s="1369">
        <v>400</v>
      </c>
      <c r="E37" s="295" t="s">
        <v>398</v>
      </c>
      <c r="F37" s="295" t="s">
        <v>15</v>
      </c>
      <c r="G37" s="1369">
        <v>400</v>
      </c>
      <c r="H37" s="295" t="s">
        <v>598</v>
      </c>
      <c r="I37" s="409">
        <v>0.1064814814814815</v>
      </c>
      <c r="J37" s="409">
        <v>0.1365740740740741</v>
      </c>
      <c r="K37" s="15">
        <f t="shared" si="6"/>
        <v>0.24305555555555558</v>
      </c>
      <c r="L37" s="9"/>
    </row>
    <row r="38" spans="1:12" s="8" customFormat="1" ht="13.5" thickBot="1" x14ac:dyDescent="0.25">
      <c r="A38" s="72" t="s">
        <v>90</v>
      </c>
      <c r="B38" s="444">
        <v>22</v>
      </c>
      <c r="C38" s="72" t="s">
        <v>13</v>
      </c>
      <c r="D38" s="1369">
        <v>400</v>
      </c>
      <c r="E38" s="295" t="s">
        <v>358</v>
      </c>
      <c r="F38" s="295" t="s">
        <v>15</v>
      </c>
      <c r="G38" s="1369">
        <v>400</v>
      </c>
      <c r="H38" s="295" t="s">
        <v>27</v>
      </c>
      <c r="I38" s="409">
        <v>0.14756944444444445</v>
      </c>
      <c r="J38" s="409">
        <v>0.17766203703703703</v>
      </c>
      <c r="K38" s="15">
        <f t="shared" si="6"/>
        <v>0.32523148148148151</v>
      </c>
      <c r="L38" s="9"/>
    </row>
    <row r="39" spans="1:12" s="8" customFormat="1" ht="13.5" thickBot="1" x14ac:dyDescent="0.25">
      <c r="A39" s="72" t="s">
        <v>90</v>
      </c>
      <c r="B39" s="444">
        <v>23</v>
      </c>
      <c r="C39" s="72" t="s">
        <v>13</v>
      </c>
      <c r="D39" s="1369">
        <v>250</v>
      </c>
      <c r="E39" s="295" t="s">
        <v>215</v>
      </c>
      <c r="F39" s="295"/>
      <c r="G39" s="1369"/>
      <c r="H39" s="295"/>
      <c r="I39" s="409">
        <v>0.20925925925925928</v>
      </c>
      <c r="J39" s="409"/>
      <c r="K39" s="15">
        <f t="shared" si="6"/>
        <v>0.20925925925925928</v>
      </c>
      <c r="L39" s="9"/>
    </row>
    <row r="40" spans="1:12" s="8" customFormat="1" ht="13.5" thickBot="1" x14ac:dyDescent="0.25">
      <c r="A40" s="72" t="s">
        <v>90</v>
      </c>
      <c r="B40" s="444">
        <v>24</v>
      </c>
      <c r="C40" s="72" t="s">
        <v>13</v>
      </c>
      <c r="D40" s="1369">
        <v>400</v>
      </c>
      <c r="E40" s="295" t="s">
        <v>1049</v>
      </c>
      <c r="F40" s="295"/>
      <c r="G40" s="1369"/>
      <c r="H40" s="295"/>
      <c r="I40" s="409">
        <v>4.4560185185185182E-2</v>
      </c>
      <c r="J40" s="409"/>
      <c r="K40" s="15">
        <f t="shared" si="6"/>
        <v>4.4560185185185182E-2</v>
      </c>
      <c r="L40" s="9"/>
    </row>
    <row r="41" spans="1:12" s="8" customFormat="1" ht="13.5" thickBot="1" x14ac:dyDescent="0.25">
      <c r="A41" s="72" t="s">
        <v>90</v>
      </c>
      <c r="B41" s="444">
        <v>25</v>
      </c>
      <c r="C41" s="72" t="s">
        <v>13</v>
      </c>
      <c r="D41" s="1369">
        <v>160</v>
      </c>
      <c r="E41" s="295" t="s">
        <v>201</v>
      </c>
      <c r="F41" s="295"/>
      <c r="G41" s="1369"/>
      <c r="H41" s="295"/>
      <c r="I41" s="409">
        <v>0.60619212962962954</v>
      </c>
      <c r="J41" s="409"/>
      <c r="K41" s="15">
        <f>I41+J41</f>
        <v>0.60619212962962954</v>
      </c>
      <c r="L41" s="9"/>
    </row>
    <row r="42" spans="1:12" s="8" customFormat="1" ht="13.5" thickBot="1" x14ac:dyDescent="0.25">
      <c r="A42" s="72" t="s">
        <v>90</v>
      </c>
      <c r="B42" s="444">
        <v>26</v>
      </c>
      <c r="C42" s="72" t="s">
        <v>13</v>
      </c>
      <c r="D42" s="1369">
        <v>630</v>
      </c>
      <c r="E42" s="295" t="s">
        <v>50</v>
      </c>
      <c r="F42" s="295" t="s">
        <v>15</v>
      </c>
      <c r="G42" s="1369">
        <v>630</v>
      </c>
      <c r="H42" s="295" t="s">
        <v>599</v>
      </c>
      <c r="I42" s="409">
        <v>0.11500587889476778</v>
      </c>
      <c r="J42" s="409">
        <v>0.05</v>
      </c>
      <c r="K42" s="15">
        <f t="shared" ref="K42:K43" si="7">I42+J42</f>
        <v>0.16500587889476778</v>
      </c>
      <c r="L42" s="9"/>
    </row>
    <row r="43" spans="1:12" s="8" customFormat="1" ht="13.5" thickBot="1" x14ac:dyDescent="0.25">
      <c r="A43" s="72" t="s">
        <v>90</v>
      </c>
      <c r="B43" s="444">
        <v>27</v>
      </c>
      <c r="C43" s="72" t="s">
        <v>13</v>
      </c>
      <c r="D43" s="1369">
        <v>400</v>
      </c>
      <c r="E43" s="295" t="s">
        <v>388</v>
      </c>
      <c r="F43" s="295" t="s">
        <v>15</v>
      </c>
      <c r="G43" s="1369"/>
      <c r="H43" s="295"/>
      <c r="I43" s="409">
        <v>0.29282407407407407</v>
      </c>
      <c r="J43" s="409"/>
      <c r="K43" s="15">
        <f t="shared" si="7"/>
        <v>0.29282407407407407</v>
      </c>
      <c r="L43" s="9"/>
    </row>
    <row r="44" spans="1:12" s="8" customFormat="1" ht="13.5" thickBot="1" x14ac:dyDescent="0.25">
      <c r="A44" s="72" t="s">
        <v>90</v>
      </c>
      <c r="B44" s="444">
        <v>28</v>
      </c>
      <c r="C44" s="72" t="s">
        <v>13</v>
      </c>
      <c r="D44" s="1369">
        <v>630</v>
      </c>
      <c r="E44" s="295" t="s">
        <v>70</v>
      </c>
      <c r="F44" s="295" t="s">
        <v>15</v>
      </c>
      <c r="G44" s="1369">
        <v>630</v>
      </c>
      <c r="H44" s="295" t="s">
        <v>600</v>
      </c>
      <c r="I44" s="409">
        <v>0.18702233980011757</v>
      </c>
      <c r="J44" s="409">
        <v>0.12198706643151087</v>
      </c>
      <c r="K44" s="15">
        <f>I44+J44</f>
        <v>0.30900940623162843</v>
      </c>
      <c r="L44" s="9"/>
    </row>
    <row r="45" spans="1:12" s="8" customFormat="1" ht="13.5" thickBot="1" x14ac:dyDescent="0.25">
      <c r="A45" s="72" t="s">
        <v>90</v>
      </c>
      <c r="B45" s="444">
        <v>29</v>
      </c>
      <c r="C45" s="72" t="s">
        <v>13</v>
      </c>
      <c r="D45" s="1369">
        <v>630</v>
      </c>
      <c r="E45" s="295" t="s">
        <v>966</v>
      </c>
      <c r="F45" s="295" t="s">
        <v>15</v>
      </c>
      <c r="G45" s="1369">
        <v>630</v>
      </c>
      <c r="H45" s="295" t="s">
        <v>18</v>
      </c>
      <c r="I45" s="409">
        <v>0.29872134038800707</v>
      </c>
      <c r="J45" s="409">
        <v>0.10361552028218696</v>
      </c>
      <c r="K45" s="15">
        <f>I45+J45</f>
        <v>0.40233686067019403</v>
      </c>
      <c r="L45" s="9"/>
    </row>
    <row r="46" spans="1:12" s="8" customFormat="1" ht="13.5" thickBot="1" x14ac:dyDescent="0.25">
      <c r="A46" s="72" t="s">
        <v>90</v>
      </c>
      <c r="B46" s="444">
        <v>30</v>
      </c>
      <c r="C46" s="72" t="s">
        <v>13</v>
      </c>
      <c r="D46" s="1369">
        <v>630</v>
      </c>
      <c r="E46" s="295" t="s">
        <v>78</v>
      </c>
      <c r="F46" s="295" t="s">
        <v>15</v>
      </c>
      <c r="G46" s="1369">
        <v>630</v>
      </c>
      <c r="H46" s="295" t="s">
        <v>71</v>
      </c>
      <c r="I46" s="409">
        <v>0.19363609641387419</v>
      </c>
      <c r="J46" s="409">
        <v>0.26308054085831861</v>
      </c>
      <c r="K46" s="15">
        <f t="shared" ref="K46:K50" si="8">I46+J46</f>
        <v>0.4567166372721928</v>
      </c>
      <c r="L46" s="9"/>
    </row>
    <row r="47" spans="1:12" s="8" customFormat="1" ht="13.5" thickBot="1" x14ac:dyDescent="0.25">
      <c r="A47" s="72" t="s">
        <v>90</v>
      </c>
      <c r="B47" s="444">
        <v>31</v>
      </c>
      <c r="C47" s="72" t="s">
        <v>13</v>
      </c>
      <c r="D47" s="1369">
        <v>400</v>
      </c>
      <c r="E47" s="294" t="s">
        <v>23</v>
      </c>
      <c r="F47" s="295" t="s">
        <v>15</v>
      </c>
      <c r="G47" s="1369">
        <v>400</v>
      </c>
      <c r="H47" s="295" t="s">
        <v>601</v>
      </c>
      <c r="I47" s="409">
        <v>0.25057870370370372</v>
      </c>
      <c r="J47" s="409">
        <v>0.21817129629629634</v>
      </c>
      <c r="K47" s="15">
        <f t="shared" si="8"/>
        <v>0.46875000000000006</v>
      </c>
      <c r="L47" s="9"/>
    </row>
    <row r="48" spans="1:12" s="8" customFormat="1" ht="13.5" thickBot="1" x14ac:dyDescent="0.25">
      <c r="A48" s="72" t="s">
        <v>90</v>
      </c>
      <c r="B48" s="444">
        <v>32</v>
      </c>
      <c r="C48" s="72" t="s">
        <v>13</v>
      </c>
      <c r="D48" s="1369">
        <v>315</v>
      </c>
      <c r="E48" s="295" t="s">
        <v>602</v>
      </c>
      <c r="F48" s="295"/>
      <c r="G48" s="1369"/>
      <c r="H48" s="295"/>
      <c r="I48" s="409">
        <v>0.40564373897707234</v>
      </c>
      <c r="J48" s="409"/>
      <c r="K48" s="15">
        <f t="shared" si="8"/>
        <v>0.40564373897707234</v>
      </c>
      <c r="L48" s="9"/>
    </row>
    <row r="49" spans="1:12" s="8" customFormat="1" ht="13.5" thickBot="1" x14ac:dyDescent="0.25">
      <c r="A49" s="72" t="s">
        <v>90</v>
      </c>
      <c r="B49" s="444">
        <v>35</v>
      </c>
      <c r="C49" s="72" t="s">
        <v>13</v>
      </c>
      <c r="D49" s="1369">
        <v>250</v>
      </c>
      <c r="E49" s="295" t="s">
        <v>145</v>
      </c>
      <c r="F49" s="295"/>
      <c r="G49" s="1369"/>
      <c r="H49" s="295"/>
      <c r="I49" s="409">
        <v>0.16111111111111112</v>
      </c>
      <c r="J49" s="409"/>
      <c r="K49" s="15">
        <f t="shared" si="8"/>
        <v>0.16111111111111112</v>
      </c>
      <c r="L49" s="9"/>
    </row>
    <row r="50" spans="1:12" s="8" customFormat="1" ht="13.5" thickBot="1" x14ac:dyDescent="0.25">
      <c r="A50" s="72" t="s">
        <v>90</v>
      </c>
      <c r="B50" s="444">
        <v>38</v>
      </c>
      <c r="C50" s="72" t="s">
        <v>13</v>
      </c>
      <c r="D50" s="1369">
        <v>400</v>
      </c>
      <c r="E50" s="295" t="s">
        <v>144</v>
      </c>
      <c r="F50" s="295" t="s">
        <v>15</v>
      </c>
      <c r="G50" s="1369">
        <v>400</v>
      </c>
      <c r="H50" s="295"/>
      <c r="I50" s="409">
        <v>0.40914351851851849</v>
      </c>
      <c r="J50" s="409">
        <v>0.23611111111111113</v>
      </c>
      <c r="K50" s="15">
        <f t="shared" si="8"/>
        <v>0.64525462962962965</v>
      </c>
      <c r="L50" s="9"/>
    </row>
    <row r="51" spans="1:12" s="8" customFormat="1" ht="13.5" thickBot="1" x14ac:dyDescent="0.25">
      <c r="A51" s="72" t="s">
        <v>90</v>
      </c>
      <c r="B51" s="444">
        <v>39</v>
      </c>
      <c r="C51" s="72" t="s">
        <v>13</v>
      </c>
      <c r="D51" s="1369">
        <v>250</v>
      </c>
      <c r="E51" s="295" t="s">
        <v>236</v>
      </c>
      <c r="F51" s="295"/>
      <c r="G51" s="1369"/>
      <c r="H51" s="295"/>
      <c r="I51" s="409">
        <v>0.24444444444444444</v>
      </c>
      <c r="J51" s="409"/>
      <c r="K51" s="15">
        <f>I51+J51</f>
        <v>0.24444444444444444</v>
      </c>
      <c r="L51" s="9"/>
    </row>
    <row r="52" spans="1:12" s="8" customFormat="1" ht="13.5" thickBot="1" x14ac:dyDescent="0.25">
      <c r="A52" s="72" t="s">
        <v>90</v>
      </c>
      <c r="B52" s="444">
        <v>41</v>
      </c>
      <c r="C52" s="72" t="s">
        <v>13</v>
      </c>
      <c r="D52" s="1369">
        <v>250</v>
      </c>
      <c r="E52" s="295" t="s">
        <v>236</v>
      </c>
      <c r="F52" s="295" t="s">
        <v>15</v>
      </c>
      <c r="G52" s="1369">
        <v>250</v>
      </c>
      <c r="H52" s="295" t="s">
        <v>304</v>
      </c>
      <c r="I52" s="409">
        <v>0.71481481481481479</v>
      </c>
      <c r="J52" s="409">
        <v>0.44629629629629625</v>
      </c>
      <c r="K52" s="15">
        <f t="shared" ref="K52:K53" si="9">I52+J52</f>
        <v>1.161111111111111</v>
      </c>
      <c r="L52" s="9"/>
    </row>
    <row r="53" spans="1:12" s="8" customFormat="1" ht="13.5" thickBot="1" x14ac:dyDescent="0.25">
      <c r="A53" s="72" t="s">
        <v>90</v>
      </c>
      <c r="B53" s="444">
        <v>42</v>
      </c>
      <c r="C53" s="72" t="s">
        <v>13</v>
      </c>
      <c r="D53" s="1369">
        <v>160</v>
      </c>
      <c r="E53" s="295" t="s">
        <v>50</v>
      </c>
      <c r="F53" s="295" t="s">
        <v>15</v>
      </c>
      <c r="G53" s="1369"/>
      <c r="H53" s="295"/>
      <c r="I53" s="409">
        <v>9.8379629629629636E-2</v>
      </c>
      <c r="J53" s="409"/>
      <c r="K53" s="15">
        <f t="shared" si="9"/>
        <v>9.8379629629629636E-2</v>
      </c>
      <c r="L53" s="9"/>
    </row>
    <row r="54" spans="1:12" s="8" customFormat="1" ht="13.5" thickBot="1" x14ac:dyDescent="0.25">
      <c r="A54" s="72" t="s">
        <v>90</v>
      </c>
      <c r="B54" s="444">
        <v>43</v>
      </c>
      <c r="C54" s="72" t="s">
        <v>13</v>
      </c>
      <c r="D54" s="1369">
        <v>100</v>
      </c>
      <c r="E54" s="295" t="s">
        <v>1050</v>
      </c>
      <c r="F54" s="295" t="s">
        <v>15</v>
      </c>
      <c r="G54" s="1369"/>
      <c r="H54" s="295"/>
      <c r="I54" s="409">
        <v>0.15509259259259259</v>
      </c>
      <c r="J54" s="409"/>
      <c r="K54" s="15">
        <f>I54+J54</f>
        <v>0.15509259259259259</v>
      </c>
      <c r="L54" s="9"/>
    </row>
    <row r="55" spans="1:12" s="8" customFormat="1" ht="13.5" thickBot="1" x14ac:dyDescent="0.25">
      <c r="A55" s="72" t="s">
        <v>90</v>
      </c>
      <c r="B55" s="444">
        <v>44</v>
      </c>
      <c r="C55" s="72" t="s">
        <v>13</v>
      </c>
      <c r="D55" s="1369">
        <v>400</v>
      </c>
      <c r="E55" s="295" t="s">
        <v>603</v>
      </c>
      <c r="F55" s="295" t="s">
        <v>15</v>
      </c>
      <c r="G55" s="1369"/>
      <c r="H55" s="295"/>
      <c r="I55" s="409">
        <v>0.23495370370370375</v>
      </c>
      <c r="J55" s="409"/>
      <c r="K55" s="15">
        <f>I55+J55</f>
        <v>0.23495370370370375</v>
      </c>
      <c r="L55" s="9"/>
    </row>
    <row r="56" spans="1:12" s="8" customFormat="1" ht="13.5" thickBot="1" x14ac:dyDescent="0.25">
      <c r="A56" s="72" t="s">
        <v>90</v>
      </c>
      <c r="B56" s="444">
        <v>45</v>
      </c>
      <c r="C56" s="72" t="s">
        <v>13</v>
      </c>
      <c r="D56" s="1369">
        <v>1000</v>
      </c>
      <c r="E56" s="295" t="s">
        <v>429</v>
      </c>
      <c r="F56" s="295" t="s">
        <v>15</v>
      </c>
      <c r="G56" s="1369">
        <v>1000</v>
      </c>
      <c r="H56" s="295" t="s">
        <v>169</v>
      </c>
      <c r="I56" s="409">
        <v>0.11203703703703706</v>
      </c>
      <c r="J56" s="409">
        <v>0.1423611111111111</v>
      </c>
      <c r="K56" s="15">
        <f t="shared" ref="K56:K63" si="10">I56+J56</f>
        <v>0.25439814814814815</v>
      </c>
      <c r="L56" s="9"/>
    </row>
    <row r="57" spans="1:12" s="8" customFormat="1" ht="13.5" thickBot="1" x14ac:dyDescent="0.25">
      <c r="A57" s="72" t="s">
        <v>90</v>
      </c>
      <c r="B57" s="444">
        <v>46</v>
      </c>
      <c r="C57" s="72" t="s">
        <v>13</v>
      </c>
      <c r="D57" s="1369">
        <v>400</v>
      </c>
      <c r="E57" s="295" t="s">
        <v>604</v>
      </c>
      <c r="F57" s="295" t="s">
        <v>15</v>
      </c>
      <c r="G57" s="1369"/>
      <c r="H57" s="295"/>
      <c r="I57" s="409">
        <v>0.53935185185185186</v>
      </c>
      <c r="J57" s="409"/>
      <c r="K57" s="15">
        <f t="shared" si="10"/>
        <v>0.53935185185185186</v>
      </c>
      <c r="L57" s="9"/>
    </row>
    <row r="58" spans="1:12" s="8" customFormat="1" ht="13.5" thickBot="1" x14ac:dyDescent="0.25">
      <c r="A58" s="72" t="s">
        <v>90</v>
      </c>
      <c r="B58" s="444">
        <v>47</v>
      </c>
      <c r="C58" s="72" t="s">
        <v>13</v>
      </c>
      <c r="D58" s="1369">
        <v>180</v>
      </c>
      <c r="E58" s="295" t="s">
        <v>83</v>
      </c>
      <c r="F58" s="295" t="s">
        <v>15</v>
      </c>
      <c r="G58" s="1369">
        <v>160</v>
      </c>
      <c r="H58" s="295"/>
      <c r="I58" s="409">
        <v>0.40509259259259262</v>
      </c>
      <c r="J58" s="409">
        <v>8.9699074074074084E-2</v>
      </c>
      <c r="K58" s="15">
        <f t="shared" si="10"/>
        <v>0.49479166666666669</v>
      </c>
      <c r="L58" s="9"/>
    </row>
    <row r="59" spans="1:12" s="8" customFormat="1" ht="13.5" thickBot="1" x14ac:dyDescent="0.25">
      <c r="A59" s="72" t="s">
        <v>90</v>
      </c>
      <c r="B59" s="444">
        <v>48</v>
      </c>
      <c r="C59" s="72" t="s">
        <v>13</v>
      </c>
      <c r="D59" s="1369">
        <v>180</v>
      </c>
      <c r="E59" s="295" t="s">
        <v>320</v>
      </c>
      <c r="F59" s="295" t="s">
        <v>15</v>
      </c>
      <c r="G59" s="1369">
        <v>250</v>
      </c>
      <c r="H59" s="295" t="s">
        <v>45</v>
      </c>
      <c r="I59" s="409">
        <v>0.65457818930041156</v>
      </c>
      <c r="J59" s="409">
        <v>0.26</v>
      </c>
      <c r="K59" s="15">
        <f t="shared" si="10"/>
        <v>0.91457818930041157</v>
      </c>
      <c r="L59" s="9"/>
    </row>
    <row r="60" spans="1:12" s="8" customFormat="1" ht="13.5" thickBot="1" x14ac:dyDescent="0.25">
      <c r="A60" s="72" t="s">
        <v>90</v>
      </c>
      <c r="B60" s="444">
        <v>49</v>
      </c>
      <c r="C60" s="72" t="s">
        <v>13</v>
      </c>
      <c r="D60" s="1369">
        <v>250</v>
      </c>
      <c r="E60" s="295" t="s">
        <v>614</v>
      </c>
      <c r="F60" s="295"/>
      <c r="G60" s="1369"/>
      <c r="H60" s="295"/>
      <c r="I60" s="409">
        <v>0.12592592592592594</v>
      </c>
      <c r="J60" s="409"/>
      <c r="K60" s="15">
        <f t="shared" si="10"/>
        <v>0.12592592592592594</v>
      </c>
      <c r="L60" s="9"/>
    </row>
    <row r="61" spans="1:12" s="8" customFormat="1" ht="13.5" thickBot="1" x14ac:dyDescent="0.25">
      <c r="A61" s="72" t="s">
        <v>90</v>
      </c>
      <c r="B61" s="444">
        <v>50</v>
      </c>
      <c r="C61" s="72" t="s">
        <v>13</v>
      </c>
      <c r="D61" s="1369">
        <v>160</v>
      </c>
      <c r="E61" s="295" t="s">
        <v>1073</v>
      </c>
      <c r="F61" s="295" t="s">
        <v>15</v>
      </c>
      <c r="G61" s="1369"/>
      <c r="H61" s="295"/>
      <c r="I61" s="409">
        <v>0.60619212962962954</v>
      </c>
      <c r="J61" s="409"/>
      <c r="K61" s="15">
        <f t="shared" si="10"/>
        <v>0.60619212962962954</v>
      </c>
      <c r="L61" s="9"/>
    </row>
    <row r="62" spans="1:12" s="8" customFormat="1" ht="13.5" thickBot="1" x14ac:dyDescent="0.25">
      <c r="A62" s="72" t="s">
        <v>90</v>
      </c>
      <c r="B62" s="444">
        <v>51</v>
      </c>
      <c r="C62" s="72" t="s">
        <v>13</v>
      </c>
      <c r="D62" s="1369">
        <v>180</v>
      </c>
      <c r="E62" s="295" t="s">
        <v>605</v>
      </c>
      <c r="F62" s="295" t="s">
        <v>15</v>
      </c>
      <c r="G62" s="1369"/>
      <c r="H62" s="295"/>
      <c r="I62" s="409">
        <v>0.25077160493827161</v>
      </c>
      <c r="J62" s="409"/>
      <c r="K62" s="15">
        <f t="shared" si="10"/>
        <v>0.25077160493827161</v>
      </c>
      <c r="L62" s="9"/>
    </row>
    <row r="63" spans="1:12" s="8" customFormat="1" ht="13.5" thickBot="1" x14ac:dyDescent="0.25">
      <c r="A63" s="72" t="s">
        <v>90</v>
      </c>
      <c r="B63" s="444">
        <v>53</v>
      </c>
      <c r="C63" s="72" t="s">
        <v>13</v>
      </c>
      <c r="D63" s="1369">
        <v>100</v>
      </c>
      <c r="E63" s="295" t="s">
        <v>306</v>
      </c>
      <c r="F63" s="295"/>
      <c r="G63" s="1369"/>
      <c r="H63" s="295"/>
      <c r="I63" s="409">
        <v>0.57175925925925919</v>
      </c>
      <c r="J63" s="409"/>
      <c r="K63" s="15">
        <f t="shared" si="10"/>
        <v>0.57175925925925919</v>
      </c>
      <c r="L63" s="9"/>
    </row>
    <row r="64" spans="1:12" s="8" customFormat="1" ht="13.5" thickBot="1" x14ac:dyDescent="0.25">
      <c r="A64" s="72" t="s">
        <v>90</v>
      </c>
      <c r="B64" s="444">
        <v>54</v>
      </c>
      <c r="C64" s="72" t="s">
        <v>13</v>
      </c>
      <c r="D64" s="1369">
        <v>250</v>
      </c>
      <c r="E64" s="295" t="s">
        <v>605</v>
      </c>
      <c r="F64" s="295" t="s">
        <v>15</v>
      </c>
      <c r="G64" s="1369"/>
      <c r="H64" s="295"/>
      <c r="I64" s="409">
        <v>0.76296296296296295</v>
      </c>
      <c r="J64" s="409"/>
      <c r="K64" s="15">
        <f>I64+J64</f>
        <v>0.76296296296296295</v>
      </c>
      <c r="L64" s="9"/>
    </row>
    <row r="65" spans="1:12" s="8" customFormat="1" ht="13.5" thickBot="1" x14ac:dyDescent="0.25">
      <c r="A65" s="72" t="s">
        <v>90</v>
      </c>
      <c r="B65" s="444">
        <v>55</v>
      </c>
      <c r="C65" s="72" t="s">
        <v>13</v>
      </c>
      <c r="D65" s="1369">
        <v>400</v>
      </c>
      <c r="E65" s="295" t="s">
        <v>606</v>
      </c>
      <c r="F65" s="295" t="s">
        <v>15</v>
      </c>
      <c r="G65" s="1369">
        <v>400</v>
      </c>
      <c r="H65" s="295" t="s">
        <v>36</v>
      </c>
      <c r="I65" s="409">
        <v>0.86168981481481477</v>
      </c>
      <c r="J65" s="409">
        <v>0.97569444444444453</v>
      </c>
      <c r="K65" s="15">
        <f t="shared" ref="K65" si="11">I65+J65</f>
        <v>1.8373842592592593</v>
      </c>
      <c r="L65" s="9"/>
    </row>
    <row r="66" spans="1:12" s="8" customFormat="1" ht="13.5" thickBot="1" x14ac:dyDescent="0.25">
      <c r="A66" s="72" t="s">
        <v>90</v>
      </c>
      <c r="B66" s="444">
        <v>56</v>
      </c>
      <c r="C66" s="72" t="s">
        <v>13</v>
      </c>
      <c r="D66" s="1369">
        <v>400</v>
      </c>
      <c r="E66" s="295" t="s">
        <v>20</v>
      </c>
      <c r="F66" s="295"/>
      <c r="G66" s="1369"/>
      <c r="H66" s="295"/>
      <c r="I66" s="409">
        <v>3.8194444444444448E-2</v>
      </c>
      <c r="J66" s="409"/>
      <c r="K66" s="15">
        <f>I66+J66</f>
        <v>3.8194444444444448E-2</v>
      </c>
      <c r="L66" s="9"/>
    </row>
    <row r="67" spans="1:12" s="8" customFormat="1" ht="13.5" thickBot="1" x14ac:dyDescent="0.25">
      <c r="A67" s="72" t="s">
        <v>90</v>
      </c>
      <c r="B67" s="444">
        <v>57</v>
      </c>
      <c r="C67" s="72" t="s">
        <v>13</v>
      </c>
      <c r="D67" s="1369">
        <v>250</v>
      </c>
      <c r="E67" s="295" t="s">
        <v>243</v>
      </c>
      <c r="F67" s="295" t="s">
        <v>15</v>
      </c>
      <c r="G67" s="1369">
        <v>630</v>
      </c>
      <c r="H67" s="295" t="s">
        <v>238</v>
      </c>
      <c r="I67" s="409">
        <v>0.22222222222222224</v>
      </c>
      <c r="J67" s="409">
        <v>1.9473838918283366E-2</v>
      </c>
      <c r="K67" s="15">
        <f t="shared" ref="K67:K68" si="12">I67+J67</f>
        <v>0.2416960611405056</v>
      </c>
      <c r="L67" s="9"/>
    </row>
    <row r="68" spans="1:12" s="8" customFormat="1" ht="13.5" thickBot="1" x14ac:dyDescent="0.25">
      <c r="A68" s="72" t="s">
        <v>90</v>
      </c>
      <c r="B68" s="444">
        <v>58</v>
      </c>
      <c r="C68" s="72" t="s">
        <v>13</v>
      </c>
      <c r="D68" s="1369">
        <v>630</v>
      </c>
      <c r="E68" s="295" t="s">
        <v>239</v>
      </c>
      <c r="F68" s="295" t="s">
        <v>15</v>
      </c>
      <c r="G68" s="1369">
        <v>630</v>
      </c>
      <c r="H68" s="295" t="s">
        <v>296</v>
      </c>
      <c r="I68" s="409">
        <v>8.8183421516754845E-2</v>
      </c>
      <c r="J68" s="409">
        <v>2.9027042915931802E-2</v>
      </c>
      <c r="K68" s="15">
        <f t="shared" si="12"/>
        <v>0.11721046443268665</v>
      </c>
      <c r="L68" s="9"/>
    </row>
    <row r="69" spans="1:12" s="8" customFormat="1" ht="13.5" thickBot="1" x14ac:dyDescent="0.25">
      <c r="A69" s="72" t="s">
        <v>90</v>
      </c>
      <c r="B69" s="444">
        <v>59</v>
      </c>
      <c r="C69" s="72" t="s">
        <v>13</v>
      </c>
      <c r="D69" s="1369">
        <v>250</v>
      </c>
      <c r="E69" s="295" t="s">
        <v>607</v>
      </c>
      <c r="F69" s="295" t="s">
        <v>15</v>
      </c>
      <c r="G69" s="1369">
        <v>320</v>
      </c>
      <c r="H69" s="295" t="s">
        <v>36</v>
      </c>
      <c r="I69" s="409">
        <v>0.61296296296296293</v>
      </c>
      <c r="J69" s="409">
        <v>0.33347800925925924</v>
      </c>
      <c r="K69" s="15">
        <f>I69+J69</f>
        <v>0.94644097222222223</v>
      </c>
      <c r="L69" s="9"/>
    </row>
    <row r="70" spans="1:12" s="8" customFormat="1" ht="13.5" thickBot="1" x14ac:dyDescent="0.25">
      <c r="A70" s="72" t="s">
        <v>90</v>
      </c>
      <c r="B70" s="444">
        <v>60</v>
      </c>
      <c r="C70" s="72" t="s">
        <v>13</v>
      </c>
      <c r="D70" s="1369">
        <v>400</v>
      </c>
      <c r="E70" s="295" t="s">
        <v>608</v>
      </c>
      <c r="F70" s="295" t="s">
        <v>15</v>
      </c>
      <c r="G70" s="1369">
        <v>400</v>
      </c>
      <c r="H70" s="295" t="s">
        <v>609</v>
      </c>
      <c r="I70" s="409">
        <v>0.4311342592592593</v>
      </c>
      <c r="J70" s="409">
        <v>0.36168981481481488</v>
      </c>
      <c r="K70" s="15">
        <f>I70+J70</f>
        <v>0.79282407407407418</v>
      </c>
      <c r="L70" s="9"/>
    </row>
    <row r="71" spans="1:12" s="8" customFormat="1" ht="13.5" thickBot="1" x14ac:dyDescent="0.25">
      <c r="A71" s="72" t="s">
        <v>90</v>
      </c>
      <c r="B71" s="444">
        <v>61</v>
      </c>
      <c r="C71" s="72" t="s">
        <v>13</v>
      </c>
      <c r="D71" s="1369">
        <v>250</v>
      </c>
      <c r="E71" s="295" t="s">
        <v>595</v>
      </c>
      <c r="F71" s="295" t="s">
        <v>15</v>
      </c>
      <c r="G71" s="1369">
        <v>250</v>
      </c>
      <c r="H71" s="295" t="s">
        <v>610</v>
      </c>
      <c r="I71" s="409">
        <v>0.34259259259259256</v>
      </c>
      <c r="J71" s="409">
        <v>0.24074074074074076</v>
      </c>
      <c r="K71" s="15">
        <f t="shared" ref="K71:K78" si="13">I71+J71</f>
        <v>0.58333333333333326</v>
      </c>
      <c r="L71" s="9"/>
    </row>
    <row r="72" spans="1:12" s="8" customFormat="1" ht="13.5" thickBot="1" x14ac:dyDescent="0.25">
      <c r="A72" s="72" t="s">
        <v>90</v>
      </c>
      <c r="B72" s="444">
        <v>62</v>
      </c>
      <c r="C72" s="72" t="s">
        <v>13</v>
      </c>
      <c r="D72" s="1369">
        <v>400</v>
      </c>
      <c r="E72" s="295" t="s">
        <v>483</v>
      </c>
      <c r="F72" s="295" t="s">
        <v>15</v>
      </c>
      <c r="G72" s="1369">
        <v>400</v>
      </c>
      <c r="H72" s="295" t="s">
        <v>330</v>
      </c>
      <c r="I72" s="409">
        <v>4.8611111111111119E-2</v>
      </c>
      <c r="J72" s="409">
        <v>0.19444444444444448</v>
      </c>
      <c r="K72" s="15">
        <f t="shared" si="13"/>
        <v>0.24305555555555558</v>
      </c>
      <c r="L72" s="9"/>
    </row>
    <row r="73" spans="1:12" s="8" customFormat="1" ht="13.5" thickBot="1" x14ac:dyDescent="0.25">
      <c r="A73" s="72" t="s">
        <v>90</v>
      </c>
      <c r="B73" s="444">
        <v>63</v>
      </c>
      <c r="C73" s="72" t="s">
        <v>13</v>
      </c>
      <c r="D73" s="1369">
        <v>2500</v>
      </c>
      <c r="E73" s="295" t="s">
        <v>553</v>
      </c>
      <c r="F73" s="295" t="s">
        <v>15</v>
      </c>
      <c r="G73" s="1369">
        <v>2500</v>
      </c>
      <c r="H73" s="295" t="s">
        <v>382</v>
      </c>
      <c r="I73" s="409">
        <v>0.22037037037037038</v>
      </c>
      <c r="J73" s="409">
        <v>0.22314814814814818</v>
      </c>
      <c r="K73" s="15">
        <f t="shared" si="13"/>
        <v>0.44351851851851853</v>
      </c>
      <c r="L73" s="9"/>
    </row>
    <row r="74" spans="1:12" s="8" customFormat="1" ht="13.5" thickBot="1" x14ac:dyDescent="0.25">
      <c r="A74" s="72" t="s">
        <v>90</v>
      </c>
      <c r="B74" s="444">
        <v>64</v>
      </c>
      <c r="C74" s="72" t="s">
        <v>13</v>
      </c>
      <c r="D74" s="1369">
        <v>1000</v>
      </c>
      <c r="E74" s="295" t="s">
        <v>384</v>
      </c>
      <c r="F74" s="295" t="s">
        <v>15</v>
      </c>
      <c r="G74" s="1369">
        <v>1000</v>
      </c>
      <c r="H74" s="295" t="s">
        <v>611</v>
      </c>
      <c r="I74" s="409">
        <v>0.43865740740740738</v>
      </c>
      <c r="J74" s="409">
        <v>0.43055555555555558</v>
      </c>
      <c r="K74" s="15">
        <f t="shared" si="13"/>
        <v>0.86921296296296302</v>
      </c>
      <c r="L74" s="9"/>
    </row>
    <row r="75" spans="1:12" s="8" customFormat="1" ht="13.5" thickBot="1" x14ac:dyDescent="0.25">
      <c r="A75" s="72" t="s">
        <v>90</v>
      </c>
      <c r="B75" s="444">
        <v>70</v>
      </c>
      <c r="C75" s="72" t="s">
        <v>13</v>
      </c>
      <c r="D75" s="1369">
        <v>1000</v>
      </c>
      <c r="E75" s="295" t="s">
        <v>612</v>
      </c>
      <c r="F75" s="295" t="s">
        <v>15</v>
      </c>
      <c r="G75" s="1369">
        <v>1000</v>
      </c>
      <c r="H75" s="295" t="s">
        <v>334</v>
      </c>
      <c r="I75" s="409">
        <v>0.21990740740740744</v>
      </c>
      <c r="J75" s="409">
        <v>7.6620370370370366E-2</v>
      </c>
      <c r="K75" s="15">
        <f t="shared" si="13"/>
        <v>0.29652777777777783</v>
      </c>
      <c r="L75" s="9"/>
    </row>
    <row r="76" spans="1:12" s="8" customFormat="1" ht="13.5" thickBot="1" x14ac:dyDescent="0.25">
      <c r="A76" s="72" t="s">
        <v>90</v>
      </c>
      <c r="B76" s="444">
        <v>71</v>
      </c>
      <c r="C76" s="72" t="s">
        <v>13</v>
      </c>
      <c r="D76" s="1369">
        <v>250</v>
      </c>
      <c r="E76" s="295" t="s">
        <v>24</v>
      </c>
      <c r="F76" s="295" t="s">
        <v>15</v>
      </c>
      <c r="G76" s="1369">
        <v>250</v>
      </c>
      <c r="H76" s="295" t="s">
        <v>613</v>
      </c>
      <c r="I76" s="409">
        <v>0.24629629629629632</v>
      </c>
      <c r="J76" s="409">
        <v>0.22685185185185186</v>
      </c>
      <c r="K76" s="15">
        <f t="shared" si="13"/>
        <v>0.47314814814814821</v>
      </c>
      <c r="L76" s="9"/>
    </row>
    <row r="77" spans="1:12" s="8" customFormat="1" ht="13.5" thickBot="1" x14ac:dyDescent="0.25">
      <c r="A77" s="72" t="s">
        <v>90</v>
      </c>
      <c r="B77" s="444">
        <v>72</v>
      </c>
      <c r="C77" s="72" t="s">
        <v>13</v>
      </c>
      <c r="D77" s="1369">
        <v>630</v>
      </c>
      <c r="E77" s="295"/>
      <c r="F77" s="295" t="s">
        <v>15</v>
      </c>
      <c r="G77" s="1369">
        <v>630</v>
      </c>
      <c r="H77" s="295" t="s">
        <v>334</v>
      </c>
      <c r="I77" s="409" t="s">
        <v>303</v>
      </c>
      <c r="J77" s="409" t="s">
        <v>303</v>
      </c>
      <c r="K77" s="15">
        <v>0</v>
      </c>
      <c r="L77" s="9"/>
    </row>
    <row r="78" spans="1:12" s="8" customFormat="1" ht="13.5" thickBot="1" x14ac:dyDescent="0.25">
      <c r="A78" s="72" t="s">
        <v>90</v>
      </c>
      <c r="B78" s="444">
        <v>73</v>
      </c>
      <c r="C78" s="72" t="s">
        <v>13</v>
      </c>
      <c r="D78" s="1369">
        <v>630</v>
      </c>
      <c r="E78" s="295" t="s">
        <v>520</v>
      </c>
      <c r="F78" s="295" t="s">
        <v>15</v>
      </c>
      <c r="G78" s="1369">
        <v>630</v>
      </c>
      <c r="H78" s="344" t="s">
        <v>173</v>
      </c>
      <c r="I78" s="409">
        <v>0.20723104056437391</v>
      </c>
      <c r="J78" s="409">
        <v>0.56988536155202818</v>
      </c>
      <c r="K78" s="15">
        <f t="shared" si="13"/>
        <v>0.77711640211640209</v>
      </c>
      <c r="L78" s="9"/>
    </row>
    <row r="79" spans="1:12" s="8" customFormat="1" ht="13.5" thickBot="1" x14ac:dyDescent="0.25">
      <c r="A79" s="72" t="s">
        <v>90</v>
      </c>
      <c r="B79" s="444">
        <v>74</v>
      </c>
      <c r="C79" s="72" t="s">
        <v>13</v>
      </c>
      <c r="D79" s="1369">
        <v>1000</v>
      </c>
      <c r="E79" s="295" t="s">
        <v>163</v>
      </c>
      <c r="F79" s="295" t="s">
        <v>15</v>
      </c>
      <c r="G79" s="1369">
        <v>1000</v>
      </c>
      <c r="H79" s="344" t="s">
        <v>77</v>
      </c>
      <c r="I79" s="409">
        <v>0.21342592592592591</v>
      </c>
      <c r="J79" s="409">
        <v>0.20601851851851855</v>
      </c>
      <c r="K79" s="15">
        <f>I79+J79</f>
        <v>0.41944444444444445</v>
      </c>
      <c r="L79" s="9"/>
    </row>
    <row r="80" spans="1:12" s="8" customFormat="1" ht="13.5" thickBot="1" x14ac:dyDescent="0.25">
      <c r="A80" s="72" t="s">
        <v>90</v>
      </c>
      <c r="B80" s="444">
        <v>75</v>
      </c>
      <c r="C80" s="72" t="s">
        <v>13</v>
      </c>
      <c r="D80" s="1369">
        <v>1250</v>
      </c>
      <c r="E80" s="295" t="s">
        <v>612</v>
      </c>
      <c r="F80" s="295" t="s">
        <v>15</v>
      </c>
      <c r="G80" s="1369">
        <v>1250</v>
      </c>
      <c r="H80" s="344" t="s">
        <v>384</v>
      </c>
      <c r="I80" s="409">
        <v>0.17</v>
      </c>
      <c r="J80" s="409">
        <v>5.333333333333333E-2</v>
      </c>
      <c r="K80" s="15">
        <f t="shared" ref="K80:K81" si="14">I80+J80</f>
        <v>0.22333333333333333</v>
      </c>
      <c r="L80" s="9"/>
    </row>
    <row r="81" spans="1:12" s="8" customFormat="1" ht="13.5" thickBot="1" x14ac:dyDescent="0.25">
      <c r="A81" s="72" t="s">
        <v>90</v>
      </c>
      <c r="B81" s="444">
        <v>76</v>
      </c>
      <c r="C81" s="72" t="s">
        <v>13</v>
      </c>
      <c r="D81" s="1369">
        <v>1250</v>
      </c>
      <c r="E81" s="295" t="s">
        <v>614</v>
      </c>
      <c r="F81" s="295" t="s">
        <v>15</v>
      </c>
      <c r="G81" s="1369">
        <v>1250</v>
      </c>
      <c r="H81" s="344" t="s">
        <v>382</v>
      </c>
      <c r="I81" s="409">
        <v>0.19592592592592595</v>
      </c>
      <c r="J81" s="409">
        <v>0.21092592592592596</v>
      </c>
      <c r="K81" s="15">
        <f t="shared" si="14"/>
        <v>0.40685185185185191</v>
      </c>
      <c r="L81" s="9"/>
    </row>
    <row r="82" spans="1:12" s="8" customFormat="1" ht="13.5" thickBot="1" x14ac:dyDescent="0.25">
      <c r="A82" s="72" t="s">
        <v>90</v>
      </c>
      <c r="B82" s="444">
        <v>79</v>
      </c>
      <c r="C82" s="72" t="s">
        <v>13</v>
      </c>
      <c r="D82" s="1369">
        <v>630</v>
      </c>
      <c r="E82" s="295" t="s">
        <v>309</v>
      </c>
      <c r="F82" s="295" t="s">
        <v>15</v>
      </c>
      <c r="G82" s="1369">
        <v>630</v>
      </c>
      <c r="H82" s="344" t="s">
        <v>164</v>
      </c>
      <c r="I82" s="409">
        <v>0.102880658436214</v>
      </c>
      <c r="J82" s="409">
        <v>1.1757789535567312E-2</v>
      </c>
      <c r="K82" s="15">
        <f>I82+J82</f>
        <v>0.11463844797178131</v>
      </c>
      <c r="L82" s="9"/>
    </row>
    <row r="83" spans="1:12" s="8" customFormat="1" ht="13.5" thickBot="1" x14ac:dyDescent="0.25">
      <c r="A83" s="72" t="s">
        <v>90</v>
      </c>
      <c r="B83" s="444">
        <v>80</v>
      </c>
      <c r="C83" s="72" t="s">
        <v>13</v>
      </c>
      <c r="D83" s="1369">
        <v>1250</v>
      </c>
      <c r="E83" s="295" t="s">
        <v>615</v>
      </c>
      <c r="F83" s="295" t="s">
        <v>15</v>
      </c>
      <c r="G83" s="1369">
        <v>1250</v>
      </c>
      <c r="H83" s="344" t="s">
        <v>324</v>
      </c>
      <c r="I83" s="409">
        <v>3.2777777777777781E-2</v>
      </c>
      <c r="J83" s="409">
        <v>0.14907407407407405</v>
      </c>
      <c r="K83" s="15">
        <f>I83+J83</f>
        <v>0.18185185185185182</v>
      </c>
      <c r="L83" s="9"/>
    </row>
    <row r="84" spans="1:12" s="8" customFormat="1" ht="13.5" thickBot="1" x14ac:dyDescent="0.25">
      <c r="A84" s="72" t="s">
        <v>90</v>
      </c>
      <c r="B84" s="444">
        <v>81</v>
      </c>
      <c r="C84" s="72" t="s">
        <v>13</v>
      </c>
      <c r="D84" s="1369">
        <v>1250</v>
      </c>
      <c r="E84" s="295" t="s">
        <v>616</v>
      </c>
      <c r="F84" s="295" t="s">
        <v>15</v>
      </c>
      <c r="G84" s="1369">
        <v>1250</v>
      </c>
      <c r="H84" s="344" t="s">
        <v>256</v>
      </c>
      <c r="I84" s="409">
        <v>0.14518518518518517</v>
      </c>
      <c r="J84" s="409">
        <v>4.6296296296296301E-2</v>
      </c>
      <c r="K84" s="15">
        <f t="shared" ref="K84:K85" si="15">I84+J84</f>
        <v>0.19148148148148147</v>
      </c>
      <c r="L84" s="9"/>
    </row>
    <row r="85" spans="1:12" s="8" customFormat="1" ht="13.5" thickBot="1" x14ac:dyDescent="0.25">
      <c r="A85" s="72" t="s">
        <v>90</v>
      </c>
      <c r="B85" s="444">
        <v>82</v>
      </c>
      <c r="C85" s="72" t="s">
        <v>13</v>
      </c>
      <c r="D85" s="1369">
        <v>100</v>
      </c>
      <c r="E85" s="295" t="s">
        <v>326</v>
      </c>
      <c r="F85" s="295"/>
      <c r="G85" s="1369"/>
      <c r="H85" s="344"/>
      <c r="I85" s="409">
        <v>0.26157407407407407</v>
      </c>
      <c r="J85" s="409"/>
      <c r="K85" s="15">
        <f t="shared" si="15"/>
        <v>0.26157407407407407</v>
      </c>
      <c r="L85" s="9"/>
    </row>
    <row r="86" spans="1:12" s="8" customFormat="1" ht="13.5" thickBot="1" x14ac:dyDescent="0.25">
      <c r="A86" s="72" t="s">
        <v>90</v>
      </c>
      <c r="B86" s="444">
        <v>83</v>
      </c>
      <c r="C86" s="72" t="s">
        <v>13</v>
      </c>
      <c r="D86" s="1369">
        <v>400</v>
      </c>
      <c r="E86" s="295" t="s">
        <v>50</v>
      </c>
      <c r="F86" s="295"/>
      <c r="G86" s="1369"/>
      <c r="H86" s="344"/>
      <c r="I86" s="409">
        <v>8.3912037037037035E-2</v>
      </c>
      <c r="J86" s="409"/>
      <c r="K86" s="15">
        <f>I86+J86</f>
        <v>8.3912037037037035E-2</v>
      </c>
      <c r="L86" s="9"/>
    </row>
    <row r="87" spans="1:12" s="8" customFormat="1" ht="13.5" thickBot="1" x14ac:dyDescent="0.25">
      <c r="A87" s="72" t="s">
        <v>90</v>
      </c>
      <c r="B87" s="444">
        <v>84</v>
      </c>
      <c r="C87" s="72" t="s">
        <v>13</v>
      </c>
      <c r="D87" s="1369">
        <v>1000</v>
      </c>
      <c r="E87" s="295"/>
      <c r="F87" s="295" t="s">
        <v>15</v>
      </c>
      <c r="G87" s="1369">
        <v>1000</v>
      </c>
      <c r="H87" s="344" t="s">
        <v>78</v>
      </c>
      <c r="I87" s="409">
        <v>0</v>
      </c>
      <c r="J87" s="409">
        <v>0.10462962962962964</v>
      </c>
      <c r="K87" s="15">
        <f>I87+J87</f>
        <v>0.10462962962962964</v>
      </c>
      <c r="L87" s="9"/>
    </row>
    <row r="88" spans="1:12" s="8" customFormat="1" ht="13.5" thickBot="1" x14ac:dyDescent="0.25">
      <c r="A88" s="72" t="s">
        <v>90</v>
      </c>
      <c r="B88" s="444">
        <v>89</v>
      </c>
      <c r="C88" s="72" t="s">
        <v>13</v>
      </c>
      <c r="D88" s="1369">
        <v>400</v>
      </c>
      <c r="E88" s="295" t="s">
        <v>152</v>
      </c>
      <c r="F88" s="295"/>
      <c r="G88" s="1369"/>
      <c r="H88" s="344"/>
      <c r="I88" s="409">
        <v>0.54</v>
      </c>
      <c r="J88" s="409"/>
      <c r="K88" s="15">
        <f>I88+J88</f>
        <v>0.54</v>
      </c>
      <c r="L88" s="9"/>
    </row>
    <row r="89" spans="1:12" s="8" customFormat="1" ht="13.5" thickBot="1" x14ac:dyDescent="0.25">
      <c r="A89" s="72" t="s">
        <v>90</v>
      </c>
      <c r="B89" s="444">
        <v>90</v>
      </c>
      <c r="C89" s="72" t="s">
        <v>13</v>
      </c>
      <c r="D89" s="1369">
        <v>400</v>
      </c>
      <c r="E89" s="295" t="s">
        <v>45</v>
      </c>
      <c r="F89" s="295" t="s">
        <v>15</v>
      </c>
      <c r="G89" s="1369">
        <v>400</v>
      </c>
      <c r="H89" s="344" t="s">
        <v>149</v>
      </c>
      <c r="I89" s="409">
        <v>0.59606481481481477</v>
      </c>
      <c r="J89" s="409">
        <v>0.52141203703703698</v>
      </c>
      <c r="K89" s="15">
        <f t="shared" ref="K89" si="16">I89+J89</f>
        <v>1.1174768518518516</v>
      </c>
      <c r="L89" s="9"/>
    </row>
    <row r="90" spans="1:12" s="8" customFormat="1" ht="13.5" thickBot="1" x14ac:dyDescent="0.25">
      <c r="A90" s="72" t="s">
        <v>90</v>
      </c>
      <c r="B90" s="444">
        <v>91</v>
      </c>
      <c r="C90" s="72" t="s">
        <v>13</v>
      </c>
      <c r="D90" s="1369">
        <v>400</v>
      </c>
      <c r="E90" s="295" t="s">
        <v>20</v>
      </c>
      <c r="F90" s="295" t="s">
        <v>15</v>
      </c>
      <c r="G90" s="1369">
        <v>400</v>
      </c>
      <c r="H90" s="344" t="s">
        <v>617</v>
      </c>
      <c r="I90" s="409">
        <v>0.49189814814814814</v>
      </c>
      <c r="J90" s="409">
        <v>0.16493055555555555</v>
      </c>
      <c r="K90" s="15">
        <f>I90+J90</f>
        <v>0.65682870370370372</v>
      </c>
      <c r="L90" s="9"/>
    </row>
    <row r="91" spans="1:12" s="8" customFormat="1" ht="13.5" thickBot="1" x14ac:dyDescent="0.25">
      <c r="A91" s="72" t="s">
        <v>90</v>
      </c>
      <c r="B91" s="444">
        <v>92</v>
      </c>
      <c r="C91" s="72" t="s">
        <v>13</v>
      </c>
      <c r="D91" s="1369">
        <v>16</v>
      </c>
      <c r="E91" s="295" t="s">
        <v>255</v>
      </c>
      <c r="F91" s="295" t="s">
        <v>15</v>
      </c>
      <c r="G91" s="1369"/>
      <c r="H91" s="344"/>
      <c r="I91" s="409">
        <v>0</v>
      </c>
      <c r="J91" s="409"/>
      <c r="K91" s="15">
        <f t="shared" ref="K91:K92" si="17">I91+J91</f>
        <v>0</v>
      </c>
      <c r="L91" s="9"/>
    </row>
    <row r="92" spans="1:12" s="8" customFormat="1" ht="13.5" thickBot="1" x14ac:dyDescent="0.25">
      <c r="A92" s="72" t="s">
        <v>90</v>
      </c>
      <c r="B92" s="444">
        <v>93</v>
      </c>
      <c r="C92" s="72" t="s">
        <v>13</v>
      </c>
      <c r="D92" s="1369">
        <v>100</v>
      </c>
      <c r="E92" s="295" t="s">
        <v>617</v>
      </c>
      <c r="F92" s="295" t="s">
        <v>15</v>
      </c>
      <c r="G92" s="1369"/>
      <c r="H92" s="344"/>
      <c r="I92" s="409">
        <v>0.38888888888888895</v>
      </c>
      <c r="J92" s="409"/>
      <c r="K92" s="15">
        <f t="shared" si="17"/>
        <v>0.38888888888888895</v>
      </c>
      <c r="L92" s="9"/>
    </row>
    <row r="93" spans="1:12" s="8" customFormat="1" ht="13.5" thickBot="1" x14ac:dyDescent="0.25">
      <c r="A93" s="72" t="s">
        <v>90</v>
      </c>
      <c r="B93" s="444">
        <v>94</v>
      </c>
      <c r="C93" s="72" t="s">
        <v>13</v>
      </c>
      <c r="D93" s="1369">
        <v>400</v>
      </c>
      <c r="E93" s="295" t="s">
        <v>314</v>
      </c>
      <c r="F93" s="295"/>
      <c r="G93" s="1369"/>
      <c r="H93" s="344"/>
      <c r="I93" s="409">
        <v>0.41145833333333337</v>
      </c>
      <c r="J93" s="409"/>
      <c r="K93" s="15">
        <f>I93+J93</f>
        <v>0.41145833333333337</v>
      </c>
      <c r="L93" s="9"/>
    </row>
    <row r="94" spans="1:12" s="8" customFormat="1" ht="13.5" thickBot="1" x14ac:dyDescent="0.25">
      <c r="A94" s="72" t="s">
        <v>90</v>
      </c>
      <c r="B94" s="444">
        <v>95</v>
      </c>
      <c r="C94" s="72" t="s">
        <v>13</v>
      </c>
      <c r="D94" s="1369">
        <v>400</v>
      </c>
      <c r="E94" s="295" t="s">
        <v>1072</v>
      </c>
      <c r="F94" s="295"/>
      <c r="G94" s="1369"/>
      <c r="H94" s="344"/>
      <c r="I94" s="409">
        <v>0.60416666666666674</v>
      </c>
      <c r="J94" s="409"/>
      <c r="K94" s="15">
        <f>I94+J94</f>
        <v>0.60416666666666674</v>
      </c>
      <c r="L94" s="9"/>
    </row>
    <row r="95" spans="1:12" s="8" customFormat="1" ht="13.5" thickBot="1" x14ac:dyDescent="0.25">
      <c r="A95" s="72" t="s">
        <v>90</v>
      </c>
      <c r="B95" s="444">
        <v>100</v>
      </c>
      <c r="C95" s="72" t="s">
        <v>13</v>
      </c>
      <c r="D95" s="1369">
        <v>400</v>
      </c>
      <c r="E95" s="295" t="s">
        <v>618</v>
      </c>
      <c r="F95" s="295" t="s">
        <v>15</v>
      </c>
      <c r="G95" s="1369">
        <v>400</v>
      </c>
      <c r="H95" s="344" t="s">
        <v>619</v>
      </c>
      <c r="I95" s="409">
        <v>0.11111111111111112</v>
      </c>
      <c r="J95" s="409">
        <v>0.453125</v>
      </c>
      <c r="K95" s="15">
        <f>I95+J95</f>
        <v>0.56423611111111116</v>
      </c>
      <c r="L95" s="9"/>
    </row>
    <row r="96" spans="1:12" s="8" customFormat="1" ht="13.5" thickBot="1" x14ac:dyDescent="0.25">
      <c r="A96" s="72" t="s">
        <v>90</v>
      </c>
      <c r="B96" s="444">
        <v>101</v>
      </c>
      <c r="C96" s="72" t="s">
        <v>13</v>
      </c>
      <c r="D96" s="1369">
        <v>400</v>
      </c>
      <c r="E96" s="295" t="s">
        <v>53</v>
      </c>
      <c r="F96" s="295" t="s">
        <v>15</v>
      </c>
      <c r="G96" s="1369">
        <v>400</v>
      </c>
      <c r="H96" s="344" t="s">
        <v>326</v>
      </c>
      <c r="I96" s="409">
        <v>9.8958333333333329E-2</v>
      </c>
      <c r="J96" s="409">
        <v>0.23263888888888892</v>
      </c>
      <c r="K96" s="15">
        <f t="shared" ref="K96:K97" si="18">I96+J96</f>
        <v>0.33159722222222227</v>
      </c>
      <c r="L96" s="9"/>
    </row>
    <row r="97" spans="1:12" s="8" customFormat="1" ht="13.5" thickBot="1" x14ac:dyDescent="0.25">
      <c r="A97" s="72" t="s">
        <v>90</v>
      </c>
      <c r="B97" s="444">
        <v>102</v>
      </c>
      <c r="C97" s="72" t="s">
        <v>13</v>
      </c>
      <c r="D97" s="1369">
        <v>250</v>
      </c>
      <c r="E97" s="295" t="s">
        <v>620</v>
      </c>
      <c r="F97" s="295" t="s">
        <v>15</v>
      </c>
      <c r="G97" s="1369">
        <v>250</v>
      </c>
      <c r="H97" s="344" t="s">
        <v>621</v>
      </c>
      <c r="I97" s="409">
        <v>0.41111111111111109</v>
      </c>
      <c r="J97" s="409">
        <v>0</v>
      </c>
      <c r="K97" s="15">
        <f t="shared" si="18"/>
        <v>0.41111111111111109</v>
      </c>
      <c r="L97" s="9"/>
    </row>
    <row r="98" spans="1:12" s="8" customFormat="1" ht="13.5" thickBot="1" x14ac:dyDescent="0.25">
      <c r="A98" s="72" t="s">
        <v>90</v>
      </c>
      <c r="B98" s="444">
        <v>104</v>
      </c>
      <c r="C98" s="72" t="s">
        <v>13</v>
      </c>
      <c r="D98" s="1369">
        <v>1000</v>
      </c>
      <c r="E98" s="295" t="s">
        <v>152</v>
      </c>
      <c r="F98" s="295" t="s">
        <v>15</v>
      </c>
      <c r="G98" s="1369">
        <v>1000</v>
      </c>
      <c r="H98" s="344" t="s">
        <v>622</v>
      </c>
      <c r="I98" s="409">
        <v>0</v>
      </c>
      <c r="J98" s="409">
        <v>0.12638888888888888</v>
      </c>
      <c r="K98" s="15">
        <f>I98+J98</f>
        <v>0.12638888888888888</v>
      </c>
      <c r="L98" s="9"/>
    </row>
    <row r="99" spans="1:12" s="8" customFormat="1" ht="13.5" thickBot="1" x14ac:dyDescent="0.25">
      <c r="A99" s="72" t="s">
        <v>90</v>
      </c>
      <c r="B99" s="444">
        <v>105</v>
      </c>
      <c r="C99" s="72" t="s">
        <v>13</v>
      </c>
      <c r="D99" s="1369">
        <v>630</v>
      </c>
      <c r="E99" s="295" t="s">
        <v>616</v>
      </c>
      <c r="F99" s="295" t="s">
        <v>15</v>
      </c>
      <c r="G99" s="1369">
        <v>630</v>
      </c>
      <c r="H99" s="344" t="s">
        <v>39</v>
      </c>
      <c r="I99" s="409">
        <v>0.31488830099941217</v>
      </c>
      <c r="J99" s="409">
        <v>0</v>
      </c>
      <c r="K99" s="15">
        <f>I99+J99</f>
        <v>0.31488830099941217</v>
      </c>
      <c r="L99" s="9"/>
    </row>
    <row r="100" spans="1:12" s="8" customFormat="1" ht="13.5" thickBot="1" x14ac:dyDescent="0.25">
      <c r="A100" s="72" t="s">
        <v>90</v>
      </c>
      <c r="B100" s="444">
        <v>106</v>
      </c>
      <c r="C100" s="72" t="s">
        <v>13</v>
      </c>
      <c r="D100" s="1369">
        <v>1000</v>
      </c>
      <c r="E100" s="295" t="s">
        <v>45</v>
      </c>
      <c r="F100" s="295" t="s">
        <v>15</v>
      </c>
      <c r="G100" s="1369">
        <v>1000</v>
      </c>
      <c r="H100" s="344" t="s">
        <v>361</v>
      </c>
      <c r="I100" s="409">
        <v>0.18240740740740741</v>
      </c>
      <c r="J100" s="409">
        <v>0.10185185185185186</v>
      </c>
      <c r="K100" s="15">
        <f t="shared" ref="K100:K107" si="19">I100+J100</f>
        <v>0.28425925925925927</v>
      </c>
      <c r="L100" s="9"/>
    </row>
    <row r="101" spans="1:12" s="8" customFormat="1" ht="13.5" thickBot="1" x14ac:dyDescent="0.25">
      <c r="A101" s="72" t="s">
        <v>90</v>
      </c>
      <c r="B101" s="444">
        <v>107</v>
      </c>
      <c r="C101" s="72" t="s">
        <v>13</v>
      </c>
      <c r="D101" s="1369">
        <v>180</v>
      </c>
      <c r="E101" s="295" t="s">
        <v>383</v>
      </c>
      <c r="F101" s="295"/>
      <c r="G101" s="1369"/>
      <c r="H101" s="344"/>
      <c r="I101" s="409">
        <v>0.17875514403292184</v>
      </c>
      <c r="J101" s="409"/>
      <c r="K101" s="15">
        <f t="shared" si="19"/>
        <v>0.17875514403292184</v>
      </c>
      <c r="L101" s="9"/>
    </row>
    <row r="102" spans="1:12" s="8" customFormat="1" ht="13.5" thickBot="1" x14ac:dyDescent="0.25">
      <c r="A102" s="72" t="s">
        <v>90</v>
      </c>
      <c r="B102" s="444">
        <v>111</v>
      </c>
      <c r="C102" s="72" t="s">
        <v>13</v>
      </c>
      <c r="D102" s="1369">
        <v>100</v>
      </c>
      <c r="E102" s="295" t="s">
        <v>39</v>
      </c>
      <c r="F102" s="295"/>
      <c r="G102" s="1369"/>
      <c r="H102" s="344"/>
      <c r="I102" s="409">
        <v>0.3842592592592593</v>
      </c>
      <c r="J102" s="409"/>
      <c r="K102" s="15">
        <f t="shared" si="19"/>
        <v>0.3842592592592593</v>
      </c>
      <c r="L102" s="9"/>
    </row>
    <row r="103" spans="1:12" s="8" customFormat="1" ht="13.5" thickBot="1" x14ac:dyDescent="0.25">
      <c r="A103" s="72" t="s">
        <v>90</v>
      </c>
      <c r="B103" s="444">
        <v>112</v>
      </c>
      <c r="C103" s="72" t="s">
        <v>13</v>
      </c>
      <c r="D103" s="1369">
        <v>400</v>
      </c>
      <c r="E103" s="295" t="s">
        <v>623</v>
      </c>
      <c r="F103" s="295" t="s">
        <v>15</v>
      </c>
      <c r="G103" s="1369">
        <v>400</v>
      </c>
      <c r="H103" s="344" t="s">
        <v>297</v>
      </c>
      <c r="I103" s="409">
        <v>0.23148148148148151</v>
      </c>
      <c r="J103" s="409">
        <v>0.26504629629629628</v>
      </c>
      <c r="K103" s="15">
        <f t="shared" si="19"/>
        <v>0.49652777777777779</v>
      </c>
      <c r="L103" s="9"/>
    </row>
    <row r="104" spans="1:12" s="8" customFormat="1" ht="13.5" thickBot="1" x14ac:dyDescent="0.25">
      <c r="A104" s="72" t="s">
        <v>90</v>
      </c>
      <c r="B104" s="444">
        <v>113</v>
      </c>
      <c r="C104" s="72" t="s">
        <v>13</v>
      </c>
      <c r="D104" s="1369">
        <v>250</v>
      </c>
      <c r="E104" s="295" t="s">
        <v>312</v>
      </c>
      <c r="F104" s="295"/>
      <c r="G104" s="1369"/>
      <c r="H104" s="344"/>
      <c r="I104" s="409">
        <v>0.25185185185185188</v>
      </c>
      <c r="J104" s="409"/>
      <c r="K104" s="15">
        <f t="shared" si="19"/>
        <v>0.25185185185185188</v>
      </c>
      <c r="L104" s="9"/>
    </row>
    <row r="105" spans="1:12" s="8" customFormat="1" ht="13.5" thickBot="1" x14ac:dyDescent="0.25">
      <c r="A105" s="72" t="s">
        <v>90</v>
      </c>
      <c r="B105" s="444">
        <v>114</v>
      </c>
      <c r="C105" s="72" t="s">
        <v>13</v>
      </c>
      <c r="D105" s="1369">
        <v>200</v>
      </c>
      <c r="E105" s="295" t="s">
        <v>624</v>
      </c>
      <c r="F105" s="295"/>
      <c r="G105" s="1369"/>
      <c r="H105" s="344"/>
      <c r="I105" s="409">
        <v>0.65162037037037035</v>
      </c>
      <c r="J105" s="409"/>
      <c r="K105" s="15">
        <f t="shared" si="19"/>
        <v>0.65162037037037035</v>
      </c>
      <c r="L105" s="9"/>
    </row>
    <row r="106" spans="1:12" s="8" customFormat="1" ht="13.5" thickBot="1" x14ac:dyDescent="0.25">
      <c r="A106" s="72" t="s">
        <v>90</v>
      </c>
      <c r="B106" s="444">
        <v>115</v>
      </c>
      <c r="C106" s="72" t="s">
        <v>13</v>
      </c>
      <c r="D106" s="1369">
        <v>100</v>
      </c>
      <c r="E106" s="295" t="s">
        <v>383</v>
      </c>
      <c r="F106" s="295"/>
      <c r="G106" s="1369"/>
      <c r="H106" s="344"/>
      <c r="I106" s="409">
        <v>0.47453703703703698</v>
      </c>
      <c r="J106" s="409"/>
      <c r="K106" s="15">
        <f t="shared" si="19"/>
        <v>0.47453703703703698</v>
      </c>
      <c r="L106" s="9"/>
    </row>
    <row r="107" spans="1:12" s="8" customFormat="1" ht="13.5" thickBot="1" x14ac:dyDescent="0.25">
      <c r="A107" s="72" t="s">
        <v>90</v>
      </c>
      <c r="B107" s="444">
        <v>116</v>
      </c>
      <c r="C107" s="72" t="s">
        <v>13</v>
      </c>
      <c r="D107" s="1369">
        <v>100</v>
      </c>
      <c r="E107" s="295" t="s">
        <v>457</v>
      </c>
      <c r="F107" s="295"/>
      <c r="G107" s="1369"/>
      <c r="H107" s="344"/>
      <c r="I107" s="409">
        <v>0.48148148148148145</v>
      </c>
      <c r="J107" s="409"/>
      <c r="K107" s="15">
        <f t="shared" si="19"/>
        <v>0.48148148148148145</v>
      </c>
      <c r="L107" s="9"/>
    </row>
    <row r="108" spans="1:12" s="8" customFormat="1" ht="13.5" thickBot="1" x14ac:dyDescent="0.25">
      <c r="A108" s="72" t="s">
        <v>90</v>
      </c>
      <c r="B108" s="444">
        <v>117</v>
      </c>
      <c r="C108" s="72" t="s">
        <v>13</v>
      </c>
      <c r="D108" s="1369">
        <v>160</v>
      </c>
      <c r="E108" s="295" t="s">
        <v>308</v>
      </c>
      <c r="F108" s="295"/>
      <c r="G108" s="1369"/>
      <c r="H108" s="344"/>
      <c r="I108" s="409">
        <v>0.49768518518518523</v>
      </c>
      <c r="J108" s="409"/>
      <c r="K108" s="15">
        <f>I108+J108</f>
        <v>0.49768518518518523</v>
      </c>
      <c r="L108" s="9"/>
    </row>
    <row r="109" spans="1:12" s="8" customFormat="1" ht="13.5" thickBot="1" x14ac:dyDescent="0.25">
      <c r="A109" s="72" t="s">
        <v>90</v>
      </c>
      <c r="B109" s="444">
        <v>118</v>
      </c>
      <c r="C109" s="72" t="s">
        <v>13</v>
      </c>
      <c r="D109" s="1369">
        <v>250</v>
      </c>
      <c r="E109" s="295" t="s">
        <v>240</v>
      </c>
      <c r="F109" s="72" t="s">
        <v>13</v>
      </c>
      <c r="G109" s="1369">
        <v>250</v>
      </c>
      <c r="H109" s="344" t="s">
        <v>265</v>
      </c>
      <c r="I109" s="409">
        <v>0.20648148148148149</v>
      </c>
      <c r="J109" s="409">
        <v>0.32870370370370372</v>
      </c>
      <c r="K109" s="15">
        <f t="shared" ref="K109:K110" si="20">I109+J109</f>
        <v>0.53518518518518521</v>
      </c>
      <c r="L109" s="9"/>
    </row>
    <row r="110" spans="1:12" s="8" customFormat="1" ht="13.5" thickBot="1" x14ac:dyDescent="0.25">
      <c r="A110" s="72" t="s">
        <v>90</v>
      </c>
      <c r="B110" s="444">
        <v>119</v>
      </c>
      <c r="C110" s="72" t="s">
        <v>13</v>
      </c>
      <c r="D110" s="1369">
        <v>16</v>
      </c>
      <c r="E110" s="295" t="s">
        <v>457</v>
      </c>
      <c r="F110" s="72"/>
      <c r="G110" s="1369"/>
      <c r="H110" s="344"/>
      <c r="I110" s="409">
        <v>0.59317129629629628</v>
      </c>
      <c r="J110" s="409"/>
      <c r="K110" s="15">
        <f t="shared" si="20"/>
        <v>0.59317129629629628</v>
      </c>
      <c r="L110" s="9"/>
    </row>
    <row r="111" spans="1:12" s="8" customFormat="1" ht="13.5" thickBot="1" x14ac:dyDescent="0.25">
      <c r="A111" s="72" t="s">
        <v>90</v>
      </c>
      <c r="B111" s="444">
        <v>121</v>
      </c>
      <c r="C111" s="72" t="s">
        <v>13</v>
      </c>
      <c r="D111" s="1369">
        <v>630</v>
      </c>
      <c r="E111" s="295" t="s">
        <v>313</v>
      </c>
      <c r="F111" s="295" t="s">
        <v>15</v>
      </c>
      <c r="G111" s="1369">
        <v>630</v>
      </c>
      <c r="H111" s="344" t="s">
        <v>35</v>
      </c>
      <c r="I111" s="409">
        <v>0.32958553791887124</v>
      </c>
      <c r="J111" s="409">
        <v>0.37771898883009997</v>
      </c>
      <c r="K111" s="15">
        <f>I111+J111</f>
        <v>0.70730452674897126</v>
      </c>
      <c r="L111" s="9"/>
    </row>
    <row r="112" spans="1:12" ht="13.5" thickBot="1" x14ac:dyDescent="0.25">
      <c r="A112" s="72" t="s">
        <v>90</v>
      </c>
      <c r="B112" s="444">
        <v>123</v>
      </c>
      <c r="C112" s="72" t="s">
        <v>13</v>
      </c>
      <c r="D112" s="1369">
        <v>250</v>
      </c>
      <c r="E112" s="295" t="s">
        <v>520</v>
      </c>
      <c r="F112" s="72" t="s">
        <v>15</v>
      </c>
      <c r="G112" s="1369">
        <v>250</v>
      </c>
      <c r="H112" s="344" t="s">
        <v>625</v>
      </c>
      <c r="I112" s="409">
        <v>0.51851851851851849</v>
      </c>
      <c r="J112" s="409">
        <v>0.60092592592592597</v>
      </c>
      <c r="K112" s="15">
        <f>I112+J112</f>
        <v>1.1194444444444445</v>
      </c>
      <c r="L112" s="2"/>
    </row>
    <row r="113" spans="1:12" s="8" customFormat="1" ht="13.5" thickBot="1" x14ac:dyDescent="0.25">
      <c r="A113" s="72" t="s">
        <v>90</v>
      </c>
      <c r="B113" s="444">
        <v>124</v>
      </c>
      <c r="C113" s="72" t="s">
        <v>13</v>
      </c>
      <c r="D113" s="1369">
        <v>320</v>
      </c>
      <c r="E113" s="295" t="s">
        <v>626</v>
      </c>
      <c r="F113" s="72" t="s">
        <v>15</v>
      </c>
      <c r="G113" s="1369">
        <v>320</v>
      </c>
      <c r="H113" s="344" t="s">
        <v>625</v>
      </c>
      <c r="I113" s="409">
        <v>0.30888310185185186</v>
      </c>
      <c r="J113" s="409">
        <v>0.28862847222222227</v>
      </c>
      <c r="K113" s="15">
        <f t="shared" ref="K113:K114" si="21">I113+J113</f>
        <v>0.59751157407407418</v>
      </c>
      <c r="L113" s="9"/>
    </row>
    <row r="114" spans="1:12" s="8" customFormat="1" ht="13.5" thickBot="1" x14ac:dyDescent="0.25">
      <c r="A114" s="72" t="s">
        <v>90</v>
      </c>
      <c r="B114" s="444">
        <v>125</v>
      </c>
      <c r="C114" s="72" t="s">
        <v>13</v>
      </c>
      <c r="D114" s="1369">
        <v>630</v>
      </c>
      <c r="E114" s="295" t="s">
        <v>627</v>
      </c>
      <c r="F114" s="295" t="s">
        <v>15</v>
      </c>
      <c r="G114" s="1369">
        <v>630</v>
      </c>
      <c r="H114" s="344" t="s">
        <v>327</v>
      </c>
      <c r="I114" s="409">
        <v>0.18371546149323928</v>
      </c>
      <c r="J114" s="409">
        <v>0.24617871840094066</v>
      </c>
      <c r="K114" s="15">
        <f t="shared" si="21"/>
        <v>0.42989417989417994</v>
      </c>
      <c r="L114" s="9"/>
    </row>
    <row r="115" spans="1:12" s="8" customFormat="1" ht="13.5" thickBot="1" x14ac:dyDescent="0.25">
      <c r="A115" s="72" t="s">
        <v>90</v>
      </c>
      <c r="B115" s="444">
        <v>127</v>
      </c>
      <c r="C115" s="72" t="s">
        <v>13</v>
      </c>
      <c r="D115" s="1369">
        <v>200</v>
      </c>
      <c r="E115" s="295" t="s">
        <v>73</v>
      </c>
      <c r="F115" s="295"/>
      <c r="G115" s="1369"/>
      <c r="H115" s="344"/>
      <c r="I115" s="409">
        <v>0.36921296296296297</v>
      </c>
      <c r="J115" s="409"/>
      <c r="K115" s="15">
        <f>I115+J115</f>
        <v>0.36921296296296297</v>
      </c>
      <c r="L115" s="9"/>
    </row>
    <row r="116" spans="1:12" s="8" customFormat="1" ht="13.5" thickBot="1" x14ac:dyDescent="0.25">
      <c r="A116" s="72" t="s">
        <v>90</v>
      </c>
      <c r="B116" s="444">
        <v>128</v>
      </c>
      <c r="C116" s="72" t="s">
        <v>13</v>
      </c>
      <c r="D116" s="1369">
        <v>100</v>
      </c>
      <c r="E116" s="295" t="s">
        <v>50</v>
      </c>
      <c r="F116" s="295"/>
      <c r="G116" s="1369"/>
      <c r="H116" s="344"/>
      <c r="I116" s="409">
        <v>0.83796296296296302</v>
      </c>
      <c r="J116" s="409"/>
      <c r="K116" s="15">
        <f>I116+J116</f>
        <v>0.83796296296296302</v>
      </c>
      <c r="L116" s="9"/>
    </row>
    <row r="117" spans="1:12" s="8" customFormat="1" ht="13.5" thickBot="1" x14ac:dyDescent="0.25">
      <c r="A117" s="72" t="s">
        <v>90</v>
      </c>
      <c r="B117" s="444">
        <v>129</v>
      </c>
      <c r="C117" s="72" t="s">
        <v>13</v>
      </c>
      <c r="D117" s="1369">
        <v>100</v>
      </c>
      <c r="E117" s="295" t="s">
        <v>63</v>
      </c>
      <c r="F117" s="295"/>
      <c r="G117" s="1369"/>
      <c r="H117" s="344"/>
      <c r="I117" s="409">
        <v>6.25E-2</v>
      </c>
      <c r="J117" s="409"/>
      <c r="K117" s="15">
        <f t="shared" ref="K117:K121" si="22">I117+J117</f>
        <v>6.25E-2</v>
      </c>
      <c r="L117" s="9"/>
    </row>
    <row r="118" spans="1:12" s="8" customFormat="1" ht="13.5" thickBot="1" x14ac:dyDescent="0.25">
      <c r="A118" s="72" t="s">
        <v>90</v>
      </c>
      <c r="B118" s="444">
        <v>134</v>
      </c>
      <c r="C118" s="72" t="s">
        <v>13</v>
      </c>
      <c r="D118" s="1369">
        <v>63</v>
      </c>
      <c r="E118" s="295" t="s">
        <v>628</v>
      </c>
      <c r="F118" s="295"/>
      <c r="G118" s="1369"/>
      <c r="H118" s="344"/>
      <c r="I118" s="409">
        <v>1.286008230452675</v>
      </c>
      <c r="J118" s="409"/>
      <c r="K118" s="15">
        <f t="shared" si="22"/>
        <v>1.286008230452675</v>
      </c>
      <c r="L118" s="9"/>
    </row>
    <row r="119" spans="1:12" s="8" customFormat="1" ht="13.5" thickBot="1" x14ac:dyDescent="0.25">
      <c r="A119" s="72" t="s">
        <v>90</v>
      </c>
      <c r="B119" s="444">
        <v>139</v>
      </c>
      <c r="C119" s="72" t="s">
        <v>13</v>
      </c>
      <c r="D119" s="1369">
        <v>250</v>
      </c>
      <c r="E119" s="295" t="s">
        <v>63</v>
      </c>
      <c r="F119" s="295"/>
      <c r="G119" s="1369"/>
      <c r="H119" s="344"/>
      <c r="I119" s="409">
        <v>0.23888888888888887</v>
      </c>
      <c r="J119" s="409"/>
      <c r="K119" s="15">
        <f t="shared" si="22"/>
        <v>0.23888888888888887</v>
      </c>
      <c r="L119" s="9"/>
    </row>
    <row r="120" spans="1:12" s="8" customFormat="1" ht="13.5" thickBot="1" x14ac:dyDescent="0.25">
      <c r="A120" s="72" t="s">
        <v>90</v>
      </c>
      <c r="B120" s="444">
        <v>140</v>
      </c>
      <c r="C120" s="72" t="s">
        <v>13</v>
      </c>
      <c r="D120" s="1369">
        <v>630</v>
      </c>
      <c r="E120" s="295" t="s">
        <v>629</v>
      </c>
      <c r="F120" s="295" t="s">
        <v>15</v>
      </c>
      <c r="G120" s="1369">
        <v>630</v>
      </c>
      <c r="H120" s="344" t="s">
        <v>553</v>
      </c>
      <c r="I120" s="409">
        <v>0.49235743680188132</v>
      </c>
      <c r="J120" s="409">
        <v>0.48868312757201648</v>
      </c>
      <c r="K120" s="15">
        <f t="shared" si="22"/>
        <v>0.98104056437389775</v>
      </c>
      <c r="L120" s="9"/>
    </row>
    <row r="121" spans="1:12" s="8" customFormat="1" ht="13.5" thickBot="1" x14ac:dyDescent="0.25">
      <c r="A121" s="72" t="s">
        <v>90</v>
      </c>
      <c r="B121" s="444">
        <v>141</v>
      </c>
      <c r="C121" s="72" t="s">
        <v>13</v>
      </c>
      <c r="D121" s="1369">
        <v>400</v>
      </c>
      <c r="E121" s="295" t="s">
        <v>608</v>
      </c>
      <c r="F121" s="295" t="s">
        <v>15</v>
      </c>
      <c r="G121" s="1369">
        <v>400</v>
      </c>
      <c r="H121" s="344" t="s">
        <v>322</v>
      </c>
      <c r="I121" s="409">
        <v>0.2146990740740741</v>
      </c>
      <c r="J121" s="409">
        <v>6.0763888888888888E-2</v>
      </c>
      <c r="K121" s="15">
        <f t="shared" si="22"/>
        <v>0.27546296296296297</v>
      </c>
      <c r="L121" s="9"/>
    </row>
    <row r="122" spans="1:12" s="8" customFormat="1" ht="13.5" thickBot="1" x14ac:dyDescent="0.25">
      <c r="A122" s="72" t="s">
        <v>90</v>
      </c>
      <c r="B122" s="444">
        <v>142</v>
      </c>
      <c r="C122" s="72" t="s">
        <v>13</v>
      </c>
      <c r="D122" s="1369">
        <v>100</v>
      </c>
      <c r="E122" s="295" t="s">
        <v>1071</v>
      </c>
      <c r="F122" s="295"/>
      <c r="G122" s="1369"/>
      <c r="H122" s="344"/>
      <c r="I122" s="409">
        <v>0.56712962962962976</v>
      </c>
      <c r="J122" s="409"/>
      <c r="K122" s="15">
        <f>I122+J122</f>
        <v>0.56712962962962976</v>
      </c>
      <c r="L122" s="9"/>
    </row>
    <row r="123" spans="1:12" s="8" customFormat="1" ht="13.5" thickBot="1" x14ac:dyDescent="0.25">
      <c r="A123" s="72" t="s">
        <v>90</v>
      </c>
      <c r="B123" s="444">
        <v>143</v>
      </c>
      <c r="C123" s="72" t="s">
        <v>13</v>
      </c>
      <c r="D123" s="1369">
        <v>100</v>
      </c>
      <c r="E123" s="295" t="s">
        <v>650</v>
      </c>
      <c r="F123" s="295"/>
      <c r="G123" s="1369"/>
      <c r="H123" s="344"/>
      <c r="I123" s="409">
        <v>2.0833333333333332E-2</v>
      </c>
      <c r="J123" s="409"/>
      <c r="K123" s="15">
        <f t="shared" ref="K123" si="23">I123+J123</f>
        <v>2.0833333333333332E-2</v>
      </c>
      <c r="L123" s="9"/>
    </row>
    <row r="124" spans="1:12" s="8" customFormat="1" ht="13.5" thickBot="1" x14ac:dyDescent="0.25">
      <c r="A124" s="72" t="s">
        <v>90</v>
      </c>
      <c r="B124" s="444">
        <v>144</v>
      </c>
      <c r="C124" s="72" t="s">
        <v>13</v>
      </c>
      <c r="D124" s="1369">
        <v>250</v>
      </c>
      <c r="E124" s="295" t="s">
        <v>630</v>
      </c>
      <c r="F124" s="295"/>
      <c r="G124" s="1369"/>
      <c r="H124" s="344"/>
      <c r="I124" s="409">
        <v>0.52962962962962956</v>
      </c>
      <c r="J124" s="1611"/>
      <c r="K124" s="15">
        <f>I124+J124</f>
        <v>0.52962962962962956</v>
      </c>
      <c r="L124" s="9"/>
    </row>
    <row r="125" spans="1:12" s="8" customFormat="1" ht="13.5" thickBot="1" x14ac:dyDescent="0.25">
      <c r="A125" s="72" t="s">
        <v>90</v>
      </c>
      <c r="B125" s="444">
        <v>145</v>
      </c>
      <c r="C125" s="72" t="s">
        <v>13</v>
      </c>
      <c r="D125" s="1369">
        <v>25</v>
      </c>
      <c r="E125" s="295" t="s">
        <v>631</v>
      </c>
      <c r="F125" s="295"/>
      <c r="G125" s="1369"/>
      <c r="H125" s="344"/>
      <c r="I125" s="409">
        <v>0.63888888888888895</v>
      </c>
      <c r="J125" s="1620"/>
      <c r="K125" s="15">
        <f t="shared" ref="K125:K126" si="24">I125+J125</f>
        <v>0.63888888888888895</v>
      </c>
      <c r="L125" s="9"/>
    </row>
    <row r="126" spans="1:12" s="8" customFormat="1" ht="13.5" thickBot="1" x14ac:dyDescent="0.25">
      <c r="A126" s="72" t="s">
        <v>90</v>
      </c>
      <c r="B126" s="444">
        <v>146</v>
      </c>
      <c r="C126" s="72" t="s">
        <v>13</v>
      </c>
      <c r="D126" s="1369">
        <v>160</v>
      </c>
      <c r="E126" s="295" t="s">
        <v>632</v>
      </c>
      <c r="F126" s="295"/>
      <c r="G126" s="1369"/>
      <c r="H126" s="344"/>
      <c r="I126" s="409">
        <v>0.25028935185185186</v>
      </c>
      <c r="J126" s="1620"/>
      <c r="K126" s="15">
        <f t="shared" si="24"/>
        <v>0.25028935185185186</v>
      </c>
      <c r="L126" s="9"/>
    </row>
    <row r="127" spans="1:12" s="8" customFormat="1" ht="13.5" thickBot="1" x14ac:dyDescent="0.25">
      <c r="A127" s="72" t="s">
        <v>90</v>
      </c>
      <c r="B127" s="444">
        <v>147</v>
      </c>
      <c r="C127" s="72" t="s">
        <v>13</v>
      </c>
      <c r="D127" s="1369">
        <v>400</v>
      </c>
      <c r="E127" s="295" t="s">
        <v>633</v>
      </c>
      <c r="F127" s="295"/>
      <c r="G127" s="1369"/>
      <c r="H127" s="344"/>
      <c r="I127" s="409">
        <v>0.1429398148148148</v>
      </c>
      <c r="J127" s="1620"/>
      <c r="K127" s="15">
        <f>I127+J127</f>
        <v>0.1429398148148148</v>
      </c>
      <c r="L127" s="9"/>
    </row>
    <row r="128" spans="1:12" s="8" customFormat="1" ht="13.5" thickBot="1" x14ac:dyDescent="0.25">
      <c r="A128" s="72" t="s">
        <v>90</v>
      </c>
      <c r="B128" s="444">
        <v>148</v>
      </c>
      <c r="C128" s="72" t="s">
        <v>13</v>
      </c>
      <c r="D128" s="1369">
        <v>180</v>
      </c>
      <c r="E128" s="295" t="s">
        <v>634</v>
      </c>
      <c r="F128" s="295" t="s">
        <v>15</v>
      </c>
      <c r="G128" s="1369">
        <v>180</v>
      </c>
      <c r="H128" s="344" t="s">
        <v>341</v>
      </c>
      <c r="I128" s="409">
        <v>0.44367283950617281</v>
      </c>
      <c r="J128" s="1620">
        <v>0.54012345679012352</v>
      </c>
      <c r="K128" s="15">
        <f>I128+J128</f>
        <v>0.98379629629629628</v>
      </c>
      <c r="L128" s="9"/>
    </row>
    <row r="129" spans="1:12" s="8" customFormat="1" ht="13.5" thickBot="1" x14ac:dyDescent="0.25">
      <c r="A129" s="72" t="s">
        <v>90</v>
      </c>
      <c r="B129" s="444">
        <v>149</v>
      </c>
      <c r="C129" s="72" t="s">
        <v>13</v>
      </c>
      <c r="D129" s="1369">
        <v>250</v>
      </c>
      <c r="E129" s="295" t="s">
        <v>635</v>
      </c>
      <c r="F129" s="295"/>
      <c r="G129" s="1369"/>
      <c r="H129" s="344"/>
      <c r="I129" s="409">
        <v>0.26296296296296301</v>
      </c>
      <c r="J129" s="1620"/>
      <c r="K129" s="15">
        <f t="shared" ref="K129:K136" si="25">I129+J129</f>
        <v>0.26296296296296301</v>
      </c>
      <c r="L129" s="9"/>
    </row>
    <row r="130" spans="1:12" s="8" customFormat="1" ht="13.5" thickBot="1" x14ac:dyDescent="0.25">
      <c r="A130" s="72" t="s">
        <v>90</v>
      </c>
      <c r="B130" s="444">
        <v>150</v>
      </c>
      <c r="C130" s="72" t="s">
        <v>13</v>
      </c>
      <c r="D130" s="1369">
        <v>630</v>
      </c>
      <c r="E130" s="295" t="s">
        <v>23</v>
      </c>
      <c r="F130" s="295" t="s">
        <v>15</v>
      </c>
      <c r="G130" s="1369">
        <v>630</v>
      </c>
      <c r="H130" s="344" t="s">
        <v>341</v>
      </c>
      <c r="I130" s="409">
        <v>0.19069664902998237</v>
      </c>
      <c r="J130" s="1620">
        <v>0.10067607289829512</v>
      </c>
      <c r="K130" s="15">
        <f t="shared" si="25"/>
        <v>0.29137272192827751</v>
      </c>
      <c r="L130" s="9"/>
    </row>
    <row r="131" spans="1:12" s="8" customFormat="1" ht="13.5" thickBot="1" x14ac:dyDescent="0.25">
      <c r="A131" s="72" t="s">
        <v>90</v>
      </c>
      <c r="B131" s="444">
        <v>151</v>
      </c>
      <c r="C131" s="72" t="s">
        <v>13</v>
      </c>
      <c r="D131" s="1369">
        <v>630</v>
      </c>
      <c r="E131" s="295" t="s">
        <v>253</v>
      </c>
      <c r="F131" s="295" t="s">
        <v>15</v>
      </c>
      <c r="G131" s="1369">
        <v>630</v>
      </c>
      <c r="H131" s="344" t="s">
        <v>275</v>
      </c>
      <c r="I131" s="409">
        <v>0.33142269253380369</v>
      </c>
      <c r="J131" s="1620">
        <v>3.3803644914756029E-2</v>
      </c>
      <c r="K131" s="15">
        <f t="shared" si="25"/>
        <v>0.3652263374485597</v>
      </c>
      <c r="L131" s="9"/>
    </row>
    <row r="132" spans="1:12" s="8" customFormat="1" ht="13.5" thickBot="1" x14ac:dyDescent="0.25">
      <c r="A132" s="72" t="s">
        <v>90</v>
      </c>
      <c r="B132" s="444">
        <v>152</v>
      </c>
      <c r="C132" s="72" t="s">
        <v>13</v>
      </c>
      <c r="D132" s="1369">
        <v>250</v>
      </c>
      <c r="E132" s="295" t="s">
        <v>236</v>
      </c>
      <c r="F132" s="295" t="s">
        <v>15</v>
      </c>
      <c r="G132" s="1369">
        <v>250</v>
      </c>
      <c r="H132" s="344" t="s">
        <v>85</v>
      </c>
      <c r="I132" s="409">
        <v>0.18796296296296297</v>
      </c>
      <c r="J132" s="1620">
        <v>0.56851851851851853</v>
      </c>
      <c r="K132" s="15">
        <f t="shared" si="25"/>
        <v>0.75648148148148153</v>
      </c>
      <c r="L132" s="9"/>
    </row>
    <row r="133" spans="1:12" s="8" customFormat="1" ht="13.5" thickBot="1" x14ac:dyDescent="0.25">
      <c r="A133" s="72" t="s">
        <v>90</v>
      </c>
      <c r="B133" s="444">
        <v>153</v>
      </c>
      <c r="C133" s="72" t="s">
        <v>13</v>
      </c>
      <c r="D133" s="1369">
        <v>400</v>
      </c>
      <c r="E133" s="295" t="s">
        <v>34</v>
      </c>
      <c r="F133" s="295" t="s">
        <v>15</v>
      </c>
      <c r="G133" s="1369">
        <v>400</v>
      </c>
      <c r="H133" s="344">
        <v>228</v>
      </c>
      <c r="I133" s="409">
        <v>0.40393518518518517</v>
      </c>
      <c r="J133" s="1620">
        <v>0.32581018518518517</v>
      </c>
      <c r="K133" s="15">
        <f t="shared" si="25"/>
        <v>0.72974537037037035</v>
      </c>
      <c r="L133" s="9"/>
    </row>
    <row r="134" spans="1:12" s="8" customFormat="1" ht="13.5" thickBot="1" x14ac:dyDescent="0.25">
      <c r="A134" s="72" t="s">
        <v>90</v>
      </c>
      <c r="B134" s="444">
        <v>154</v>
      </c>
      <c r="C134" s="72" t="s">
        <v>13</v>
      </c>
      <c r="D134" s="1369">
        <v>250</v>
      </c>
      <c r="E134" s="295" t="s">
        <v>540</v>
      </c>
      <c r="F134" s="295"/>
      <c r="G134" s="1369"/>
      <c r="H134" s="344"/>
      <c r="I134" s="409">
        <v>0.92222222222222228</v>
      </c>
      <c r="J134" s="1620"/>
      <c r="K134" s="15">
        <f t="shared" si="25"/>
        <v>0.92222222222222228</v>
      </c>
      <c r="L134" s="9"/>
    </row>
    <row r="135" spans="1:12" s="8" customFormat="1" ht="13.5" thickBot="1" x14ac:dyDescent="0.25">
      <c r="A135" s="72" t="s">
        <v>90</v>
      </c>
      <c r="B135" s="444">
        <v>155</v>
      </c>
      <c r="C135" s="72" t="s">
        <v>13</v>
      </c>
      <c r="D135" s="1369">
        <v>250</v>
      </c>
      <c r="E135" s="295" t="s">
        <v>636</v>
      </c>
      <c r="F135" s="295"/>
      <c r="G135" s="1369"/>
      <c r="H135" s="344"/>
      <c r="I135" s="409">
        <v>0.64629629629629626</v>
      </c>
      <c r="J135" s="1620"/>
      <c r="K135" s="15">
        <f t="shared" si="25"/>
        <v>0.64629629629629626</v>
      </c>
      <c r="L135" s="9"/>
    </row>
    <row r="136" spans="1:12" s="8" customFormat="1" ht="13.5" thickBot="1" x14ac:dyDescent="0.25">
      <c r="A136" s="72" t="s">
        <v>90</v>
      </c>
      <c r="B136" s="444">
        <v>156</v>
      </c>
      <c r="C136" s="72" t="s">
        <v>13</v>
      </c>
      <c r="D136" s="1369">
        <v>400</v>
      </c>
      <c r="E136" s="295" t="s">
        <v>346</v>
      </c>
      <c r="F136" s="295" t="s">
        <v>15</v>
      </c>
      <c r="G136" s="1369">
        <v>400</v>
      </c>
      <c r="H136" s="344" t="s">
        <v>467</v>
      </c>
      <c r="I136" s="409">
        <v>0.35648148148148145</v>
      </c>
      <c r="J136" s="1620">
        <v>0.21238425925925927</v>
      </c>
      <c r="K136" s="15">
        <f t="shared" si="25"/>
        <v>0.5688657407407407</v>
      </c>
      <c r="L136" s="9"/>
    </row>
    <row r="137" spans="1:12" s="8" customFormat="1" ht="13.5" thickBot="1" x14ac:dyDescent="0.25">
      <c r="A137" s="72" t="s">
        <v>90</v>
      </c>
      <c r="B137" s="444">
        <v>157</v>
      </c>
      <c r="C137" s="72" t="s">
        <v>13</v>
      </c>
      <c r="D137" s="1369">
        <v>400</v>
      </c>
      <c r="E137" s="295" t="s">
        <v>1074</v>
      </c>
      <c r="F137" s="295" t="s">
        <v>15</v>
      </c>
      <c r="G137" s="1369" t="s">
        <v>315</v>
      </c>
      <c r="H137" s="344"/>
      <c r="I137" s="409">
        <v>0.2170138888888889</v>
      </c>
      <c r="J137" s="1620"/>
      <c r="K137" s="15">
        <f>I137+J137</f>
        <v>0.2170138888888889</v>
      </c>
      <c r="L137" s="9"/>
    </row>
    <row r="138" spans="1:12" s="8" customFormat="1" ht="13.5" thickBot="1" x14ac:dyDescent="0.25">
      <c r="A138" s="72" t="s">
        <v>90</v>
      </c>
      <c r="B138" s="444">
        <v>158</v>
      </c>
      <c r="C138" s="72" t="s">
        <v>13</v>
      </c>
      <c r="D138" s="1369">
        <v>400</v>
      </c>
      <c r="E138" s="295" t="s">
        <v>400</v>
      </c>
      <c r="F138" s="295" t="s">
        <v>15</v>
      </c>
      <c r="G138" s="1369">
        <v>400</v>
      </c>
      <c r="H138" s="344"/>
      <c r="I138" s="409">
        <v>0.15277777777777779</v>
      </c>
      <c r="J138" s="1620">
        <v>0.22</v>
      </c>
      <c r="K138" s="15">
        <f t="shared" ref="K138:K139" si="26">I138+J138</f>
        <v>0.37277777777777776</v>
      </c>
      <c r="L138" s="9"/>
    </row>
    <row r="139" spans="1:12" s="8" customFormat="1" ht="13.5" thickBot="1" x14ac:dyDescent="0.25">
      <c r="A139" s="72" t="s">
        <v>90</v>
      </c>
      <c r="B139" s="444">
        <v>159</v>
      </c>
      <c r="C139" s="72" t="s">
        <v>13</v>
      </c>
      <c r="D139" s="1369">
        <v>250</v>
      </c>
      <c r="E139" s="295" t="s">
        <v>394</v>
      </c>
      <c r="F139" s="295"/>
      <c r="G139" s="1369"/>
      <c r="H139" s="344"/>
      <c r="I139" s="409">
        <v>0.73425925925925917</v>
      </c>
      <c r="J139" s="1620"/>
      <c r="K139" s="15">
        <f t="shared" si="26"/>
        <v>0.73425925925925917</v>
      </c>
      <c r="L139" s="9"/>
    </row>
    <row r="140" spans="1:12" s="8" customFormat="1" ht="13.5" thickBot="1" x14ac:dyDescent="0.25">
      <c r="A140" s="72" t="s">
        <v>90</v>
      </c>
      <c r="B140" s="444">
        <v>160</v>
      </c>
      <c r="C140" s="72" t="s">
        <v>13</v>
      </c>
      <c r="D140" s="1369">
        <v>100</v>
      </c>
      <c r="E140" s="295" t="s">
        <v>165</v>
      </c>
      <c r="F140" s="295"/>
      <c r="G140" s="1369"/>
      <c r="H140" s="344"/>
      <c r="I140" s="409">
        <v>0.59027777777777779</v>
      </c>
      <c r="J140" s="1620"/>
      <c r="K140" s="15">
        <f>I140+J140</f>
        <v>0.59027777777777779</v>
      </c>
      <c r="L140" s="9"/>
    </row>
    <row r="141" spans="1:12" s="8" customFormat="1" ht="13.5" thickBot="1" x14ac:dyDescent="0.25">
      <c r="A141" s="72" t="s">
        <v>90</v>
      </c>
      <c r="B141" s="444">
        <v>161</v>
      </c>
      <c r="C141" s="72" t="s">
        <v>13</v>
      </c>
      <c r="D141" s="1369">
        <v>400</v>
      </c>
      <c r="E141" s="295" t="s">
        <v>634</v>
      </c>
      <c r="F141" s="295"/>
      <c r="G141" s="1369"/>
      <c r="H141" s="344"/>
      <c r="I141" s="409">
        <v>3.0671296296296297E-2</v>
      </c>
      <c r="J141" s="1620"/>
      <c r="K141" s="15">
        <f>I141+J141</f>
        <v>3.0671296296296297E-2</v>
      </c>
      <c r="L141" s="9"/>
    </row>
    <row r="142" spans="1:12" s="8" customFormat="1" ht="13.5" thickBot="1" x14ac:dyDescent="0.25">
      <c r="A142" s="72" t="s">
        <v>90</v>
      </c>
      <c r="B142" s="444">
        <v>162</v>
      </c>
      <c r="C142" s="72" t="s">
        <v>13</v>
      </c>
      <c r="D142" s="1369">
        <v>400</v>
      </c>
      <c r="E142" s="295" t="s">
        <v>80</v>
      </c>
      <c r="F142" s="295"/>
      <c r="G142" s="1369"/>
      <c r="H142" s="344"/>
      <c r="I142" s="409">
        <v>0.38</v>
      </c>
      <c r="J142" s="1620"/>
      <c r="K142" s="15">
        <f>I142+J142</f>
        <v>0.38</v>
      </c>
      <c r="L142" s="9"/>
    </row>
    <row r="143" spans="1:12" s="8" customFormat="1" ht="13.5" thickBot="1" x14ac:dyDescent="0.25">
      <c r="A143" s="72" t="s">
        <v>90</v>
      </c>
      <c r="B143" s="444">
        <v>163</v>
      </c>
      <c r="C143" s="72" t="s">
        <v>13</v>
      </c>
      <c r="D143" s="1369">
        <v>63</v>
      </c>
      <c r="E143" s="295" t="s">
        <v>361</v>
      </c>
      <c r="F143" s="295"/>
      <c r="G143" s="1369"/>
      <c r="H143" s="344"/>
      <c r="I143" s="409">
        <v>0.16901822457378016</v>
      </c>
      <c r="J143" s="1620"/>
      <c r="K143" s="15">
        <f t="shared" ref="K143:K144" si="27">I143+J143</f>
        <v>0.16901822457378016</v>
      </c>
      <c r="L143" s="9"/>
    </row>
    <row r="144" spans="1:12" s="8" customFormat="1" ht="13.5" thickBot="1" x14ac:dyDescent="0.25">
      <c r="A144" s="72" t="s">
        <v>90</v>
      </c>
      <c r="B144" s="444">
        <v>165</v>
      </c>
      <c r="C144" s="72" t="s">
        <v>13</v>
      </c>
      <c r="D144" s="1369">
        <v>250</v>
      </c>
      <c r="E144" s="295" t="s">
        <v>330</v>
      </c>
      <c r="F144" s="295"/>
      <c r="G144" s="1369"/>
      <c r="H144" s="344"/>
      <c r="I144" s="409">
        <v>0.73</v>
      </c>
      <c r="J144" s="1620"/>
      <c r="K144" s="15">
        <f t="shared" si="27"/>
        <v>0.73</v>
      </c>
      <c r="L144" s="9"/>
    </row>
    <row r="145" spans="1:12" s="8" customFormat="1" ht="13.5" thickBot="1" x14ac:dyDescent="0.25">
      <c r="A145" s="72" t="s">
        <v>90</v>
      </c>
      <c r="B145" s="444">
        <v>166</v>
      </c>
      <c r="C145" s="72" t="s">
        <v>13</v>
      </c>
      <c r="D145" s="1369">
        <v>25</v>
      </c>
      <c r="E145" s="295" t="s">
        <v>52</v>
      </c>
      <c r="F145" s="295"/>
      <c r="G145" s="1369"/>
      <c r="H145" s="344"/>
      <c r="I145" s="409">
        <v>0.23148148148148151</v>
      </c>
      <c r="J145" s="1620"/>
      <c r="K145" s="15">
        <f>I145+J145</f>
        <v>0.23148148148148151</v>
      </c>
      <c r="L145" s="9"/>
    </row>
    <row r="146" spans="1:12" s="8" customFormat="1" ht="13.5" thickBot="1" x14ac:dyDescent="0.25">
      <c r="A146" s="72" t="s">
        <v>90</v>
      </c>
      <c r="B146" s="444">
        <v>167</v>
      </c>
      <c r="C146" s="72" t="s">
        <v>13</v>
      </c>
      <c r="D146" s="1369">
        <v>250</v>
      </c>
      <c r="E146" s="295" t="s">
        <v>18</v>
      </c>
      <c r="F146" s="295"/>
      <c r="G146" s="1369"/>
      <c r="H146" s="344"/>
      <c r="I146" s="409">
        <v>0.31296296296296294</v>
      </c>
      <c r="J146" s="1620"/>
      <c r="K146" s="15">
        <f>I146+J146</f>
        <v>0.31296296296296294</v>
      </c>
      <c r="L146" s="9"/>
    </row>
    <row r="147" spans="1:12" s="8" customFormat="1" ht="13.5" thickBot="1" x14ac:dyDescent="0.25">
      <c r="A147" s="72" t="s">
        <v>90</v>
      </c>
      <c r="B147" s="444">
        <v>168</v>
      </c>
      <c r="C147" s="72" t="s">
        <v>13</v>
      </c>
      <c r="D147" s="1369">
        <v>100</v>
      </c>
      <c r="E147" s="295" t="s">
        <v>1057</v>
      </c>
      <c r="F147" s="295"/>
      <c r="G147" s="1369"/>
      <c r="H147" s="344"/>
      <c r="I147" s="409">
        <v>0.26620370370370372</v>
      </c>
      <c r="J147" s="1620"/>
      <c r="K147" s="15">
        <f t="shared" ref="K147:K151" si="28">I147+J147</f>
        <v>0.26620370370370372</v>
      </c>
      <c r="L147" s="9"/>
    </row>
    <row r="148" spans="1:12" s="8" customFormat="1" ht="13.5" thickBot="1" x14ac:dyDescent="0.25">
      <c r="A148" s="72" t="s">
        <v>90</v>
      </c>
      <c r="B148" s="444">
        <v>169</v>
      </c>
      <c r="C148" s="72" t="s">
        <v>13</v>
      </c>
      <c r="D148" s="1369">
        <v>63</v>
      </c>
      <c r="E148" s="295" t="s">
        <v>20</v>
      </c>
      <c r="F148" s="295"/>
      <c r="G148" s="1369"/>
      <c r="H148" s="344"/>
      <c r="I148" s="409">
        <v>0.18004115226337447</v>
      </c>
      <c r="J148" s="1620"/>
      <c r="K148" s="15">
        <f t="shared" si="28"/>
        <v>0.18004115226337447</v>
      </c>
      <c r="L148" s="9"/>
    </row>
    <row r="149" spans="1:12" s="8" customFormat="1" ht="13.5" thickBot="1" x14ac:dyDescent="0.25">
      <c r="A149" s="72" t="s">
        <v>90</v>
      </c>
      <c r="B149" s="444">
        <v>170</v>
      </c>
      <c r="C149" s="72" t="s">
        <v>13</v>
      </c>
      <c r="D149" s="1369">
        <v>160</v>
      </c>
      <c r="E149" s="295" t="s">
        <v>147</v>
      </c>
      <c r="F149" s="295"/>
      <c r="G149" s="1369"/>
      <c r="H149" s="344"/>
      <c r="I149" s="409">
        <v>0.47887731481481483</v>
      </c>
      <c r="J149" s="1620"/>
      <c r="K149" s="15">
        <f t="shared" si="28"/>
        <v>0.47887731481481483</v>
      </c>
      <c r="L149" s="9"/>
    </row>
    <row r="150" spans="1:12" s="8" customFormat="1" ht="13.5" thickBot="1" x14ac:dyDescent="0.25">
      <c r="A150" s="72" t="s">
        <v>90</v>
      </c>
      <c r="B150" s="444">
        <v>171</v>
      </c>
      <c r="C150" s="72" t="s">
        <v>13</v>
      </c>
      <c r="D150" s="1369">
        <v>400</v>
      </c>
      <c r="E150" s="295" t="s">
        <v>637</v>
      </c>
      <c r="F150" s="295" t="s">
        <v>15</v>
      </c>
      <c r="G150" s="1369">
        <v>400</v>
      </c>
      <c r="H150" s="344" t="s">
        <v>638</v>
      </c>
      <c r="I150" s="409">
        <v>0.32291666666666669</v>
      </c>
      <c r="J150" s="1620">
        <v>0.14814814814814814</v>
      </c>
      <c r="K150" s="15">
        <f t="shared" si="28"/>
        <v>0.47106481481481483</v>
      </c>
      <c r="L150" s="9"/>
    </row>
    <row r="151" spans="1:12" s="8" customFormat="1" ht="13.5" thickBot="1" x14ac:dyDescent="0.25">
      <c r="A151" s="72" t="s">
        <v>90</v>
      </c>
      <c r="B151" s="444">
        <v>172</v>
      </c>
      <c r="C151" s="72" t="s">
        <v>13</v>
      </c>
      <c r="D151" s="1369">
        <v>400</v>
      </c>
      <c r="E151" s="295" t="s">
        <v>307</v>
      </c>
      <c r="F151" s="295" t="s">
        <v>15</v>
      </c>
      <c r="G151" s="1369">
        <v>320</v>
      </c>
      <c r="H151" s="344" t="s">
        <v>79</v>
      </c>
      <c r="I151" s="409">
        <v>2.4305555555555559E-2</v>
      </c>
      <c r="J151" s="1620">
        <v>0.43619791666666674</v>
      </c>
      <c r="K151" s="15">
        <f t="shared" si="28"/>
        <v>0.46050347222222232</v>
      </c>
      <c r="L151" s="9"/>
    </row>
    <row r="152" spans="1:12" s="8" customFormat="1" ht="13.5" thickBot="1" x14ac:dyDescent="0.25">
      <c r="A152" s="72" t="s">
        <v>90</v>
      </c>
      <c r="B152" s="444">
        <v>173</v>
      </c>
      <c r="C152" s="72" t="s">
        <v>13</v>
      </c>
      <c r="D152" s="1369">
        <v>1000</v>
      </c>
      <c r="E152" s="295" t="s">
        <v>301</v>
      </c>
      <c r="F152" s="295" t="s">
        <v>15</v>
      </c>
      <c r="G152" s="1369">
        <v>1000</v>
      </c>
      <c r="H152" s="344" t="s">
        <v>28</v>
      </c>
      <c r="I152" s="409">
        <v>1.2499999999999999E-2</v>
      </c>
      <c r="J152" s="1620">
        <v>0.29421296296296301</v>
      </c>
      <c r="K152" s="15">
        <f>I152+J152</f>
        <v>0.30671296296296302</v>
      </c>
      <c r="L152" s="9"/>
    </row>
    <row r="153" spans="1:12" s="8" customFormat="1" ht="15.75" customHeight="1" thickBot="1" x14ac:dyDescent="0.25">
      <c r="A153" s="1773" t="s">
        <v>90</v>
      </c>
      <c r="B153" s="1725">
        <v>174</v>
      </c>
      <c r="C153" s="72" t="s">
        <v>13</v>
      </c>
      <c r="D153" s="1369">
        <v>1000</v>
      </c>
      <c r="E153" s="295" t="s">
        <v>330</v>
      </c>
      <c r="F153" s="295" t="s">
        <v>15</v>
      </c>
      <c r="G153" s="1369">
        <v>1000</v>
      </c>
      <c r="H153" s="344" t="s">
        <v>363</v>
      </c>
      <c r="I153" s="409">
        <v>0</v>
      </c>
      <c r="J153" s="1620">
        <v>0.24652777777777776</v>
      </c>
      <c r="K153" s="15">
        <f t="shared" ref="K153:K154" si="29">I153+J153</f>
        <v>0.24652777777777776</v>
      </c>
      <c r="L153" s="9"/>
    </row>
    <row r="154" spans="1:12" s="8" customFormat="1" ht="15.75" customHeight="1" thickBot="1" x14ac:dyDescent="0.25">
      <c r="A154" s="1774"/>
      <c r="B154" s="1772"/>
      <c r="C154" s="72" t="s">
        <v>181</v>
      </c>
      <c r="D154" s="1369">
        <v>250</v>
      </c>
      <c r="E154" s="295" t="s">
        <v>330</v>
      </c>
      <c r="F154" s="295" t="s">
        <v>61</v>
      </c>
      <c r="G154" s="1369">
        <v>250</v>
      </c>
      <c r="H154" s="344" t="s">
        <v>363</v>
      </c>
      <c r="I154" s="409">
        <v>0</v>
      </c>
      <c r="J154" s="1620">
        <v>0.26111111111111113</v>
      </c>
      <c r="K154" s="15">
        <f t="shared" si="29"/>
        <v>0.26111111111111113</v>
      </c>
      <c r="L154" s="9"/>
    </row>
    <row r="155" spans="1:12" s="8" customFormat="1" ht="13.5" thickBot="1" x14ac:dyDescent="0.25">
      <c r="A155" s="72" t="s">
        <v>90</v>
      </c>
      <c r="B155" s="444">
        <v>175</v>
      </c>
      <c r="C155" s="72" t="s">
        <v>13</v>
      </c>
      <c r="D155" s="1369">
        <v>400</v>
      </c>
      <c r="E155" s="295" t="s">
        <v>383</v>
      </c>
      <c r="F155" s="295" t="s">
        <v>15</v>
      </c>
      <c r="G155" s="1369">
        <v>400</v>
      </c>
      <c r="H155" s="344" t="s">
        <v>161</v>
      </c>
      <c r="I155" s="409">
        <v>2.8935185185185188E-3</v>
      </c>
      <c r="J155" s="1620">
        <v>0.14756944444444445</v>
      </c>
      <c r="K155" s="15">
        <f>I155+J155</f>
        <v>0.15046296296296297</v>
      </c>
      <c r="L155" s="9"/>
    </row>
    <row r="156" spans="1:12" s="8" customFormat="1" ht="13.5" thickBot="1" x14ac:dyDescent="0.25">
      <c r="A156" s="72" t="s">
        <v>90</v>
      </c>
      <c r="B156" s="444">
        <v>177</v>
      </c>
      <c r="C156" s="72" t="s">
        <v>13</v>
      </c>
      <c r="D156" s="1369">
        <v>400</v>
      </c>
      <c r="E156" s="295" t="s">
        <v>14</v>
      </c>
      <c r="F156" s="295" t="s">
        <v>15</v>
      </c>
      <c r="G156" s="1369">
        <v>630</v>
      </c>
      <c r="H156" s="344"/>
      <c r="I156" s="409">
        <v>0.47164351851851855</v>
      </c>
      <c r="J156" s="1620">
        <v>0</v>
      </c>
      <c r="K156" s="15">
        <f>I156+J156</f>
        <v>0.47164351851851855</v>
      </c>
      <c r="L156" s="9"/>
    </row>
    <row r="157" spans="1:12" s="8" customFormat="1" ht="13.5" thickBot="1" x14ac:dyDescent="0.25">
      <c r="A157" s="72" t="s">
        <v>90</v>
      </c>
      <c r="B157" s="444">
        <v>178</v>
      </c>
      <c r="C157" s="72" t="s">
        <v>13</v>
      </c>
      <c r="D157" s="1369">
        <v>160</v>
      </c>
      <c r="E157" s="295" t="s">
        <v>243</v>
      </c>
      <c r="F157" s="295"/>
      <c r="G157" s="1369"/>
      <c r="H157" s="344"/>
      <c r="I157" s="409">
        <v>0.25318287037037041</v>
      </c>
      <c r="J157" s="1620"/>
      <c r="K157" s="15">
        <f t="shared" ref="K157:K164" si="30">I157+J157</f>
        <v>0.25318287037037041</v>
      </c>
      <c r="L157" s="9"/>
    </row>
    <row r="158" spans="1:12" s="8" customFormat="1" ht="13.5" thickBot="1" x14ac:dyDescent="0.25">
      <c r="A158" s="72" t="s">
        <v>90</v>
      </c>
      <c r="B158" s="444">
        <v>179</v>
      </c>
      <c r="C158" s="72" t="s">
        <v>13</v>
      </c>
      <c r="D158" s="1369">
        <v>1000</v>
      </c>
      <c r="E158" s="295" t="s">
        <v>228</v>
      </c>
      <c r="F158" s="295" t="s">
        <v>15</v>
      </c>
      <c r="G158" s="1369">
        <v>1000</v>
      </c>
      <c r="H158" s="344" t="s">
        <v>223</v>
      </c>
      <c r="I158" s="409">
        <v>6.25E-2</v>
      </c>
      <c r="J158" s="1620">
        <v>2.5462962962962965E-3</v>
      </c>
      <c r="K158" s="15">
        <f t="shared" si="30"/>
        <v>6.5046296296296297E-2</v>
      </c>
      <c r="L158" s="9"/>
    </row>
    <row r="159" spans="1:12" s="8" customFormat="1" ht="13.5" thickBot="1" x14ac:dyDescent="0.25">
      <c r="A159" s="72" t="s">
        <v>90</v>
      </c>
      <c r="B159" s="444">
        <v>179</v>
      </c>
      <c r="C159" s="72" t="s">
        <v>181</v>
      </c>
      <c r="D159" s="1369">
        <v>630</v>
      </c>
      <c r="E159" s="295" t="s">
        <v>21</v>
      </c>
      <c r="F159" s="295" t="s">
        <v>61</v>
      </c>
      <c r="G159" s="1369">
        <v>630</v>
      </c>
      <c r="H159" s="344"/>
      <c r="I159" s="409">
        <v>0</v>
      </c>
      <c r="J159" s="1620">
        <v>0.19290123456790126</v>
      </c>
      <c r="K159" s="15">
        <f t="shared" si="30"/>
        <v>0.19290123456790126</v>
      </c>
      <c r="L159" s="9"/>
    </row>
    <row r="160" spans="1:12" s="8" customFormat="1" ht="13.5" thickBot="1" x14ac:dyDescent="0.25">
      <c r="A160" s="72" t="s">
        <v>90</v>
      </c>
      <c r="B160" s="444">
        <v>180</v>
      </c>
      <c r="C160" s="72" t="s">
        <v>13</v>
      </c>
      <c r="D160" s="1369">
        <v>1000</v>
      </c>
      <c r="E160" s="295" t="s">
        <v>625</v>
      </c>
      <c r="F160" s="295" t="s">
        <v>15</v>
      </c>
      <c r="G160" s="1369">
        <v>1000</v>
      </c>
      <c r="H160" s="344" t="s">
        <v>635</v>
      </c>
      <c r="I160" s="409">
        <v>0.24236111111111111</v>
      </c>
      <c r="J160" s="1620">
        <v>0.25610185185185191</v>
      </c>
      <c r="K160" s="15">
        <f t="shared" si="30"/>
        <v>0.498462962962963</v>
      </c>
      <c r="L160" s="9"/>
    </row>
    <row r="161" spans="1:12" s="8" customFormat="1" ht="13.5" thickBot="1" x14ac:dyDescent="0.25">
      <c r="A161" s="72" t="s">
        <v>90</v>
      </c>
      <c r="B161" s="444">
        <v>181</v>
      </c>
      <c r="C161" s="72" t="s">
        <v>13</v>
      </c>
      <c r="D161" s="1369">
        <v>400</v>
      </c>
      <c r="E161" s="295" t="s">
        <v>318</v>
      </c>
      <c r="F161" s="295" t="s">
        <v>15</v>
      </c>
      <c r="G161" s="1369">
        <v>400</v>
      </c>
      <c r="H161" s="344" t="s">
        <v>639</v>
      </c>
      <c r="I161" s="409">
        <v>8.9120370370370364E-2</v>
      </c>
      <c r="J161" s="1620">
        <v>0.27025462962962965</v>
      </c>
      <c r="K161" s="15">
        <f t="shared" si="30"/>
        <v>0.359375</v>
      </c>
      <c r="L161" s="9"/>
    </row>
    <row r="162" spans="1:12" s="8" customFormat="1" ht="13.5" thickBot="1" x14ac:dyDescent="0.25">
      <c r="A162" s="72" t="s">
        <v>90</v>
      </c>
      <c r="B162" s="444">
        <v>182</v>
      </c>
      <c r="C162" s="295" t="s">
        <v>15</v>
      </c>
      <c r="D162" s="1369">
        <v>630</v>
      </c>
      <c r="E162" s="295" t="s">
        <v>53</v>
      </c>
      <c r="F162" s="295" t="s">
        <v>15</v>
      </c>
      <c r="G162" s="1369">
        <v>630</v>
      </c>
      <c r="H162" s="344" t="s">
        <v>575</v>
      </c>
      <c r="I162" s="409">
        <v>7.4221046443268657E-2</v>
      </c>
      <c r="J162" s="1620">
        <v>0.29872134038800707</v>
      </c>
      <c r="K162" s="15">
        <f t="shared" si="30"/>
        <v>0.37294238683127573</v>
      </c>
      <c r="L162" s="9"/>
    </row>
    <row r="163" spans="1:12" s="8" customFormat="1" ht="13.5" thickBot="1" x14ac:dyDescent="0.25">
      <c r="A163" s="72" t="s">
        <v>90</v>
      </c>
      <c r="B163" s="444">
        <v>183</v>
      </c>
      <c r="C163" s="72" t="s">
        <v>13</v>
      </c>
      <c r="D163" s="1369">
        <v>1000</v>
      </c>
      <c r="E163" s="295" t="s">
        <v>75</v>
      </c>
      <c r="F163" s="295" t="s">
        <v>15</v>
      </c>
      <c r="G163" s="1369">
        <v>1000</v>
      </c>
      <c r="H163" s="344" t="s">
        <v>192</v>
      </c>
      <c r="I163" s="409">
        <v>0.12060185185185185</v>
      </c>
      <c r="J163" s="1620">
        <v>8.1250000000000003E-2</v>
      </c>
      <c r="K163" s="15">
        <f t="shared" si="30"/>
        <v>0.20185185185185184</v>
      </c>
      <c r="L163" s="9"/>
    </row>
    <row r="164" spans="1:12" s="8" customFormat="1" ht="13.5" thickBot="1" x14ac:dyDescent="0.25">
      <c r="A164" s="72" t="s">
        <v>90</v>
      </c>
      <c r="B164" s="444">
        <v>184</v>
      </c>
      <c r="C164" s="295" t="s">
        <v>13</v>
      </c>
      <c r="D164" s="1369">
        <v>250</v>
      </c>
      <c r="E164" s="295" t="s">
        <v>62</v>
      </c>
      <c r="F164" s="295" t="s">
        <v>15</v>
      </c>
      <c r="G164" s="1369">
        <v>400</v>
      </c>
      <c r="H164" s="344" t="s">
        <v>319</v>
      </c>
      <c r="I164" s="409">
        <v>0.33703703703703708</v>
      </c>
      <c r="J164" s="1620">
        <v>0.30902777777777779</v>
      </c>
      <c r="K164" s="15">
        <f t="shared" si="30"/>
        <v>0.64606481481481493</v>
      </c>
      <c r="L164" s="9"/>
    </row>
    <row r="165" spans="1:12" s="8" customFormat="1" ht="13.5" thickBot="1" x14ac:dyDescent="0.25">
      <c r="A165" s="72" t="s">
        <v>90</v>
      </c>
      <c r="B165" s="444">
        <v>185</v>
      </c>
      <c r="C165" s="295" t="s">
        <v>15</v>
      </c>
      <c r="D165" s="1369">
        <v>400</v>
      </c>
      <c r="E165" s="295" t="s">
        <v>539</v>
      </c>
      <c r="F165" s="295" t="s">
        <v>15</v>
      </c>
      <c r="G165" s="1369">
        <v>400</v>
      </c>
      <c r="H165" s="344"/>
      <c r="I165" s="409">
        <v>0.45833333333333337</v>
      </c>
      <c r="J165" s="1620">
        <v>0.17</v>
      </c>
      <c r="K165" s="15">
        <f>I165+J165</f>
        <v>0.62833333333333341</v>
      </c>
      <c r="L165" s="9"/>
    </row>
    <row r="166" spans="1:12" s="8" customFormat="1" ht="13.5" thickBot="1" x14ac:dyDescent="0.25">
      <c r="A166" s="72" t="s">
        <v>90</v>
      </c>
      <c r="B166" s="444">
        <v>186</v>
      </c>
      <c r="C166" s="295" t="s">
        <v>15</v>
      </c>
      <c r="D166" s="1369">
        <v>630</v>
      </c>
      <c r="E166" s="295" t="s">
        <v>153</v>
      </c>
      <c r="F166" s="295" t="s">
        <v>15</v>
      </c>
      <c r="G166" s="1369">
        <v>630</v>
      </c>
      <c r="H166" s="344" t="s">
        <v>83</v>
      </c>
      <c r="I166" s="409">
        <v>0.20759847148736038</v>
      </c>
      <c r="J166" s="1620">
        <v>0.16828336272780717</v>
      </c>
      <c r="K166" s="15">
        <f t="shared" ref="K166" si="31">I166+J166</f>
        <v>0.37588183421516752</v>
      </c>
      <c r="L166" s="9"/>
    </row>
    <row r="167" spans="1:12" s="8" customFormat="1" ht="13.5" thickBot="1" x14ac:dyDescent="0.25">
      <c r="A167" s="72" t="s">
        <v>90</v>
      </c>
      <c r="B167" s="444">
        <v>187</v>
      </c>
      <c r="C167" s="295" t="s">
        <v>15</v>
      </c>
      <c r="D167" s="1369">
        <v>250</v>
      </c>
      <c r="E167" s="295" t="s">
        <v>382</v>
      </c>
      <c r="F167" s="295" t="s">
        <v>15</v>
      </c>
      <c r="G167" s="1369">
        <v>250</v>
      </c>
      <c r="H167" s="344" t="s">
        <v>634</v>
      </c>
      <c r="I167" s="409">
        <v>0.24444444444444444</v>
      </c>
      <c r="J167" s="1620">
        <v>0.24</v>
      </c>
      <c r="K167" s="15">
        <f>I167+J167</f>
        <v>0.48444444444444446</v>
      </c>
      <c r="L167" s="9"/>
    </row>
    <row r="168" spans="1:12" s="8" customFormat="1" ht="13.5" thickBot="1" x14ac:dyDescent="0.25">
      <c r="A168" s="72" t="s">
        <v>90</v>
      </c>
      <c r="B168" s="444">
        <v>188</v>
      </c>
      <c r="C168" s="72" t="s">
        <v>13</v>
      </c>
      <c r="D168" s="1369">
        <v>250</v>
      </c>
      <c r="E168" s="295" t="s">
        <v>495</v>
      </c>
      <c r="F168" s="295" t="s">
        <v>15</v>
      </c>
      <c r="G168" s="1369">
        <v>250</v>
      </c>
      <c r="H168" s="344" t="s">
        <v>65</v>
      </c>
      <c r="I168" s="409">
        <v>0.34</v>
      </c>
      <c r="J168" s="1620">
        <v>0.51</v>
      </c>
      <c r="K168" s="15">
        <f t="shared" ref="K168:K169" si="32">I168+J168</f>
        <v>0.85000000000000009</v>
      </c>
      <c r="L168" s="9"/>
    </row>
    <row r="169" spans="1:12" s="8" customFormat="1" ht="13.5" thickBot="1" x14ac:dyDescent="0.25">
      <c r="A169" s="72" t="s">
        <v>90</v>
      </c>
      <c r="B169" s="444">
        <v>189</v>
      </c>
      <c r="C169" s="72" t="s">
        <v>13</v>
      </c>
      <c r="D169" s="1369">
        <v>180</v>
      </c>
      <c r="E169" s="295" t="s">
        <v>70</v>
      </c>
      <c r="F169" s="295" t="s">
        <v>15</v>
      </c>
      <c r="G169" s="1369">
        <v>180</v>
      </c>
      <c r="H169" s="344" t="s">
        <v>302</v>
      </c>
      <c r="I169" s="409">
        <v>0.38837448559670784</v>
      </c>
      <c r="J169" s="1620">
        <v>0.34</v>
      </c>
      <c r="K169" s="15">
        <f t="shared" si="32"/>
        <v>0.72837448559670781</v>
      </c>
      <c r="L169" s="9"/>
    </row>
    <row r="170" spans="1:12" s="8" customFormat="1" ht="13.5" thickBot="1" x14ac:dyDescent="0.25">
      <c r="A170" s="72" t="s">
        <v>90</v>
      </c>
      <c r="B170" s="444">
        <v>225</v>
      </c>
      <c r="C170" s="72" t="s">
        <v>13</v>
      </c>
      <c r="D170" s="1369">
        <v>250</v>
      </c>
      <c r="E170" s="295" t="s">
        <v>385</v>
      </c>
      <c r="F170" s="295" t="s">
        <v>15</v>
      </c>
      <c r="G170" s="1369">
        <v>250</v>
      </c>
      <c r="H170" s="344" t="s">
        <v>325</v>
      </c>
      <c r="I170" s="409">
        <v>0.34722222222222221</v>
      </c>
      <c r="J170" s="1620">
        <v>0.3</v>
      </c>
      <c r="K170" s="15">
        <f>I170+J170</f>
        <v>0.64722222222222214</v>
      </c>
      <c r="L170" s="9"/>
    </row>
    <row r="171" spans="1:12" s="8" customFormat="1" ht="13.5" thickBot="1" x14ac:dyDescent="0.25">
      <c r="A171" s="72" t="s">
        <v>90</v>
      </c>
      <c r="B171" s="444">
        <v>226</v>
      </c>
      <c r="C171" s="72" t="s">
        <v>13</v>
      </c>
      <c r="D171" s="1369">
        <v>250</v>
      </c>
      <c r="E171" s="295" t="s">
        <v>663</v>
      </c>
      <c r="F171" s="295" t="s">
        <v>15</v>
      </c>
      <c r="G171" s="1369">
        <v>250</v>
      </c>
      <c r="H171" s="344" t="s">
        <v>322</v>
      </c>
      <c r="I171" s="409">
        <v>0.45370370370370372</v>
      </c>
      <c r="J171" s="1620">
        <v>0.26</v>
      </c>
      <c r="K171" s="15">
        <f>I171+J171</f>
        <v>0.71370370370370373</v>
      </c>
      <c r="L171" s="9"/>
    </row>
    <row r="172" spans="1:12" s="8" customFormat="1" ht="13.5" thickBot="1" x14ac:dyDescent="0.25">
      <c r="A172" s="72" t="s">
        <v>90</v>
      </c>
      <c r="B172" s="444">
        <v>227</v>
      </c>
      <c r="C172" s="72" t="s">
        <v>13</v>
      </c>
      <c r="D172" s="1369">
        <v>160</v>
      </c>
      <c r="E172" s="295" t="s">
        <v>614</v>
      </c>
      <c r="F172" s="295"/>
      <c r="G172" s="1369"/>
      <c r="H172" s="344"/>
      <c r="I172" s="409">
        <v>0.28935185185185186</v>
      </c>
      <c r="J172" s="1620"/>
      <c r="K172" s="15">
        <f t="shared" ref="K172:K173" si="33">I172+J172</f>
        <v>0.28935185185185186</v>
      </c>
      <c r="L172" s="9"/>
    </row>
    <row r="173" spans="1:12" s="8" customFormat="1" ht="13.5" thickBot="1" x14ac:dyDescent="0.25">
      <c r="A173" s="72" t="s">
        <v>90</v>
      </c>
      <c r="B173" s="444">
        <v>228</v>
      </c>
      <c r="C173" s="72" t="s">
        <v>13</v>
      </c>
      <c r="D173" s="1369">
        <v>250</v>
      </c>
      <c r="E173" s="295" t="s">
        <v>34</v>
      </c>
      <c r="F173" s="295"/>
      <c r="G173" s="1369"/>
      <c r="H173" s="344"/>
      <c r="I173" s="409">
        <v>0.24351851851851855</v>
      </c>
      <c r="J173" s="1620"/>
      <c r="K173" s="15">
        <f t="shared" si="33"/>
        <v>0.24351851851851855</v>
      </c>
      <c r="L173" s="9"/>
    </row>
    <row r="174" spans="1:12" s="8" customFormat="1" ht="13.5" thickBot="1" x14ac:dyDescent="0.25">
      <c r="A174" s="72" t="s">
        <v>90</v>
      </c>
      <c r="B174" s="444">
        <v>229</v>
      </c>
      <c r="C174" s="72" t="s">
        <v>13</v>
      </c>
      <c r="D174" s="1369">
        <v>100</v>
      </c>
      <c r="E174" s="295" t="s">
        <v>641</v>
      </c>
      <c r="F174" s="295"/>
      <c r="G174" s="1369"/>
      <c r="H174" s="344"/>
      <c r="I174" s="409">
        <v>0.20833333333333334</v>
      </c>
      <c r="J174" s="1620"/>
      <c r="K174" s="15">
        <f>I174+J174</f>
        <v>0.20833333333333334</v>
      </c>
      <c r="L174" s="9"/>
    </row>
    <row r="175" spans="1:12" s="8" customFormat="1" ht="13.5" thickBot="1" x14ac:dyDescent="0.25">
      <c r="A175" s="72" t="s">
        <v>90</v>
      </c>
      <c r="B175" s="444">
        <v>230</v>
      </c>
      <c r="C175" s="72" t="s">
        <v>13</v>
      </c>
      <c r="D175" s="1369">
        <v>63</v>
      </c>
      <c r="E175" s="295" t="s">
        <v>298</v>
      </c>
      <c r="F175" s="295"/>
      <c r="G175" s="1369"/>
      <c r="H175" s="344"/>
      <c r="I175" s="409">
        <v>0.15799529688418579</v>
      </c>
      <c r="J175" s="1620"/>
      <c r="K175" s="15">
        <f t="shared" ref="K175:K176" si="34">I175+J175</f>
        <v>0.15799529688418579</v>
      </c>
      <c r="L175" s="9"/>
    </row>
    <row r="176" spans="1:12" s="8" customFormat="1" ht="13.5" thickBot="1" x14ac:dyDescent="0.25">
      <c r="A176" s="72" t="s">
        <v>90</v>
      </c>
      <c r="B176" s="444">
        <v>231</v>
      </c>
      <c r="C176" s="72" t="s">
        <v>13</v>
      </c>
      <c r="D176" s="1369">
        <v>160</v>
      </c>
      <c r="E176" s="295" t="s">
        <v>370</v>
      </c>
      <c r="F176" s="295"/>
      <c r="G176" s="1369"/>
      <c r="H176" s="344"/>
      <c r="I176" s="409">
        <v>0.23292824074074073</v>
      </c>
      <c r="J176" s="1620"/>
      <c r="K176" s="15">
        <f t="shared" si="34"/>
        <v>0.23292824074074073</v>
      </c>
      <c r="L176" s="9"/>
    </row>
    <row r="177" spans="1:12" s="8" customFormat="1" ht="13.5" thickBot="1" x14ac:dyDescent="0.25">
      <c r="A177" s="72" t="s">
        <v>95</v>
      </c>
      <c r="B177" s="444">
        <v>232</v>
      </c>
      <c r="C177" s="72" t="s">
        <v>13</v>
      </c>
      <c r="D177" s="1369">
        <v>63</v>
      </c>
      <c r="E177" s="295" t="s">
        <v>75</v>
      </c>
      <c r="F177" s="295"/>
      <c r="G177" s="1369"/>
      <c r="H177" s="344"/>
      <c r="I177" s="409">
        <v>0.35273368606701938</v>
      </c>
      <c r="J177" s="1620"/>
      <c r="K177" s="15">
        <f>I177+J177</f>
        <v>0.35273368606701938</v>
      </c>
      <c r="L177" s="9"/>
    </row>
    <row r="178" spans="1:12" s="8" customFormat="1" ht="13.5" thickBot="1" x14ac:dyDescent="0.25">
      <c r="A178" s="72" t="s">
        <v>95</v>
      </c>
      <c r="B178" s="444">
        <v>233</v>
      </c>
      <c r="C178" s="72" t="s">
        <v>13</v>
      </c>
      <c r="D178" s="1369">
        <v>63</v>
      </c>
      <c r="E178" s="295" t="s">
        <v>170</v>
      </c>
      <c r="F178" s="295"/>
      <c r="G178" s="1369"/>
      <c r="H178" s="344"/>
      <c r="I178" s="409">
        <v>0.33803644914756031</v>
      </c>
      <c r="J178" s="1620"/>
      <c r="K178" s="15">
        <f>I178+J178</f>
        <v>0.33803644914756031</v>
      </c>
      <c r="L178" s="9"/>
    </row>
    <row r="179" spans="1:12" s="8" customFormat="1" ht="13.5" thickBot="1" x14ac:dyDescent="0.25">
      <c r="A179" s="72" t="s">
        <v>90</v>
      </c>
      <c r="B179" s="444">
        <v>234</v>
      </c>
      <c r="C179" s="72" t="s">
        <v>13</v>
      </c>
      <c r="D179" s="1369">
        <v>40</v>
      </c>
      <c r="E179" s="295" t="s">
        <v>170</v>
      </c>
      <c r="F179" s="295"/>
      <c r="G179" s="1369"/>
      <c r="H179" s="344"/>
      <c r="I179" s="409">
        <v>0.39930555555555552</v>
      </c>
      <c r="J179" s="1620"/>
      <c r="K179" s="15">
        <f t="shared" ref="K179:K185" si="35">I179+J179</f>
        <v>0.39930555555555552</v>
      </c>
      <c r="L179" s="9"/>
    </row>
    <row r="180" spans="1:12" s="8" customFormat="1" ht="13.5" thickBot="1" x14ac:dyDescent="0.25">
      <c r="A180" s="72" t="s">
        <v>90</v>
      </c>
      <c r="B180" s="444">
        <v>235</v>
      </c>
      <c r="C180" s="72" t="s">
        <v>13</v>
      </c>
      <c r="D180" s="1369">
        <v>63</v>
      </c>
      <c r="E180" s="295" t="s">
        <v>170</v>
      </c>
      <c r="F180" s="295"/>
      <c r="G180" s="1369"/>
      <c r="H180" s="344"/>
      <c r="I180" s="409">
        <v>0.3968253968253968</v>
      </c>
      <c r="J180" s="1620"/>
      <c r="K180" s="15">
        <f t="shared" si="35"/>
        <v>0.3968253968253968</v>
      </c>
      <c r="L180" s="9"/>
    </row>
    <row r="181" spans="1:12" s="8" customFormat="1" ht="13.5" thickBot="1" x14ac:dyDescent="0.25">
      <c r="A181" s="72" t="s">
        <v>90</v>
      </c>
      <c r="B181" s="444">
        <v>243</v>
      </c>
      <c r="C181" s="72" t="s">
        <v>13</v>
      </c>
      <c r="D181" s="1369">
        <v>320</v>
      </c>
      <c r="E181" s="295" t="s">
        <v>640</v>
      </c>
      <c r="F181" s="295" t="s">
        <v>15</v>
      </c>
      <c r="G181" s="1369">
        <v>320</v>
      </c>
      <c r="H181" s="344" t="s">
        <v>322</v>
      </c>
      <c r="I181" s="409">
        <v>0.35662615740740744</v>
      </c>
      <c r="J181" s="1620">
        <v>0.19097222222222224</v>
      </c>
      <c r="K181" s="15">
        <f t="shared" si="35"/>
        <v>0.54759837962962965</v>
      </c>
      <c r="L181" s="9"/>
    </row>
    <row r="182" spans="1:12" s="8" customFormat="1" ht="13.5" thickBot="1" x14ac:dyDescent="0.25">
      <c r="A182" s="72" t="s">
        <v>90</v>
      </c>
      <c r="B182" s="444">
        <v>244</v>
      </c>
      <c r="C182" s="295" t="s">
        <v>13</v>
      </c>
      <c r="D182" s="1369">
        <v>250</v>
      </c>
      <c r="E182" s="295" t="s">
        <v>642</v>
      </c>
      <c r="F182" s="295"/>
      <c r="G182" s="1369"/>
      <c r="H182" s="344"/>
      <c r="I182" s="409">
        <v>0.50185185185185188</v>
      </c>
      <c r="J182" s="1620"/>
      <c r="K182" s="15">
        <f t="shared" si="35"/>
        <v>0.50185185185185188</v>
      </c>
      <c r="L182" s="9"/>
    </row>
    <row r="183" spans="1:12" s="8" customFormat="1" ht="13.5" thickBot="1" x14ac:dyDescent="0.25">
      <c r="A183" s="72" t="s">
        <v>90</v>
      </c>
      <c r="B183" s="444">
        <v>245</v>
      </c>
      <c r="C183" s="295" t="s">
        <v>13</v>
      </c>
      <c r="D183" s="1369">
        <v>25</v>
      </c>
      <c r="E183" s="295" t="s">
        <v>174</v>
      </c>
      <c r="F183" s="295"/>
      <c r="G183" s="1369"/>
      <c r="H183" s="344"/>
      <c r="I183" s="409">
        <v>0.10185185185185186</v>
      </c>
      <c r="J183" s="1620"/>
      <c r="K183" s="15">
        <f t="shared" si="35"/>
        <v>0.10185185185185186</v>
      </c>
      <c r="L183" s="9"/>
    </row>
    <row r="184" spans="1:12" s="8" customFormat="1" ht="13.5" thickBot="1" x14ac:dyDescent="0.25">
      <c r="A184" s="72" t="s">
        <v>90</v>
      </c>
      <c r="B184" s="444">
        <v>249</v>
      </c>
      <c r="C184" s="72" t="s">
        <v>13</v>
      </c>
      <c r="D184" s="1369">
        <v>400</v>
      </c>
      <c r="E184" s="295" t="s">
        <v>935</v>
      </c>
      <c r="F184" s="295"/>
      <c r="G184" s="1369"/>
      <c r="H184" s="344"/>
      <c r="I184" s="409">
        <v>0.35300925925925924</v>
      </c>
      <c r="J184" s="1620"/>
      <c r="K184" s="15">
        <f t="shared" si="35"/>
        <v>0.35300925925925924</v>
      </c>
      <c r="L184" s="9"/>
    </row>
    <row r="185" spans="1:12" s="8" customFormat="1" ht="13.5" thickBot="1" x14ac:dyDescent="0.25">
      <c r="A185" s="72" t="s">
        <v>90</v>
      </c>
      <c r="B185" s="444">
        <v>250</v>
      </c>
      <c r="C185" s="72" t="s">
        <v>13</v>
      </c>
      <c r="D185" s="1369">
        <v>630</v>
      </c>
      <c r="E185" s="295" t="s">
        <v>643</v>
      </c>
      <c r="F185" s="295" t="s">
        <v>15</v>
      </c>
      <c r="G185" s="1369">
        <v>630</v>
      </c>
      <c r="H185" s="344">
        <v>225</v>
      </c>
      <c r="I185" s="409">
        <v>0.13337742504409172</v>
      </c>
      <c r="J185" s="1620">
        <v>9.5164609053497953E-2</v>
      </c>
      <c r="K185" s="15">
        <f t="shared" si="35"/>
        <v>0.22854203409758966</v>
      </c>
      <c r="L185" s="9"/>
    </row>
    <row r="186" spans="1:12" s="8" customFormat="1" ht="13.5" thickBot="1" x14ac:dyDescent="0.25">
      <c r="A186" s="72" t="s">
        <v>90</v>
      </c>
      <c r="B186" s="444">
        <v>261</v>
      </c>
      <c r="C186" s="72" t="s">
        <v>13</v>
      </c>
      <c r="D186" s="1369">
        <v>100</v>
      </c>
      <c r="E186" s="295" t="s">
        <v>382</v>
      </c>
      <c r="F186" s="72"/>
      <c r="G186" s="1369"/>
      <c r="H186" s="344"/>
      <c r="I186" s="409">
        <v>0.26620370370370372</v>
      </c>
      <c r="J186" s="1620"/>
      <c r="K186" s="15">
        <f>I186+J186</f>
        <v>0.26620370370370372</v>
      </c>
      <c r="L186" s="9"/>
    </row>
    <row r="187" spans="1:12" s="8" customFormat="1" ht="13.5" thickBot="1" x14ac:dyDescent="0.25">
      <c r="A187" s="72" t="s">
        <v>90</v>
      </c>
      <c r="B187" s="444">
        <v>262</v>
      </c>
      <c r="C187" s="72" t="s">
        <v>13</v>
      </c>
      <c r="D187" s="1369">
        <v>400</v>
      </c>
      <c r="E187" s="295" t="s">
        <v>959</v>
      </c>
      <c r="F187" s="295" t="s">
        <v>15</v>
      </c>
      <c r="G187" s="1369">
        <v>400</v>
      </c>
      <c r="H187" s="344" t="s">
        <v>644</v>
      </c>
      <c r="I187" s="409">
        <v>0.34085648148148151</v>
      </c>
      <c r="J187" s="1620">
        <v>0.40972222222222221</v>
      </c>
      <c r="K187" s="15">
        <f t="shared" ref="K187:K188" si="36">I187+J187</f>
        <v>0.75057870370370372</v>
      </c>
      <c r="L187" s="9"/>
    </row>
    <row r="188" spans="1:12" s="8" customFormat="1" ht="13.5" thickBot="1" x14ac:dyDescent="0.25">
      <c r="A188" s="72" t="s">
        <v>90</v>
      </c>
      <c r="B188" s="444">
        <v>263</v>
      </c>
      <c r="C188" s="72" t="s">
        <v>13</v>
      </c>
      <c r="D188" s="1369">
        <v>250</v>
      </c>
      <c r="E188" s="295" t="s">
        <v>322</v>
      </c>
      <c r="F188" s="295" t="s">
        <v>15</v>
      </c>
      <c r="G188" s="1369">
        <v>250</v>
      </c>
      <c r="H188" s="344" t="s">
        <v>633</v>
      </c>
      <c r="I188" s="409">
        <v>0.44722222222222224</v>
      </c>
      <c r="J188" s="1620">
        <v>0.43055555555555558</v>
      </c>
      <c r="K188" s="15">
        <f t="shared" si="36"/>
        <v>0.87777777777777777</v>
      </c>
      <c r="L188" s="9"/>
    </row>
    <row r="189" spans="1:12" s="8" customFormat="1" ht="13.5" thickBot="1" x14ac:dyDescent="0.25">
      <c r="A189" s="72" t="s">
        <v>90</v>
      </c>
      <c r="B189" s="444">
        <v>264</v>
      </c>
      <c r="C189" s="72" t="s">
        <v>13</v>
      </c>
      <c r="D189" s="1369">
        <v>400</v>
      </c>
      <c r="E189" s="295" t="s">
        <v>68</v>
      </c>
      <c r="F189" s="295" t="s">
        <v>15</v>
      </c>
      <c r="G189" s="1369">
        <v>400</v>
      </c>
      <c r="H189" s="344" t="s">
        <v>186</v>
      </c>
      <c r="I189" s="409">
        <v>0.16203703703703703</v>
      </c>
      <c r="J189" s="1620">
        <v>0</v>
      </c>
      <c r="K189" s="15">
        <f>I189+J189</f>
        <v>0.16203703703703703</v>
      </c>
      <c r="L189" s="9"/>
    </row>
    <row r="190" spans="1:12" s="8" customFormat="1" ht="13.5" thickBot="1" x14ac:dyDescent="0.25">
      <c r="A190" s="72" t="s">
        <v>90</v>
      </c>
      <c r="B190" s="444">
        <v>265</v>
      </c>
      <c r="C190" s="72" t="s">
        <v>13</v>
      </c>
      <c r="D190" s="1369">
        <v>1000</v>
      </c>
      <c r="E190" s="295" t="s">
        <v>312</v>
      </c>
      <c r="F190" s="295" t="s">
        <v>15</v>
      </c>
      <c r="G190" s="1369">
        <v>1000</v>
      </c>
      <c r="H190" s="344" t="s">
        <v>243</v>
      </c>
      <c r="I190" s="409">
        <v>0.12893518518518518</v>
      </c>
      <c r="J190" s="1620">
        <v>0.11990740740740741</v>
      </c>
      <c r="K190" s="15">
        <f>I190+J190</f>
        <v>0.24884259259259259</v>
      </c>
      <c r="L190" s="9"/>
    </row>
    <row r="191" spans="1:12" s="8" customFormat="1" ht="13.5" thickBot="1" x14ac:dyDescent="0.25">
      <c r="A191" s="72" t="s">
        <v>90</v>
      </c>
      <c r="B191" s="444">
        <v>266</v>
      </c>
      <c r="C191" s="72" t="s">
        <v>13</v>
      </c>
      <c r="D191" s="1369">
        <v>1000</v>
      </c>
      <c r="E191" s="295" t="s">
        <v>27</v>
      </c>
      <c r="F191" s="295" t="s">
        <v>15</v>
      </c>
      <c r="G191" s="1369">
        <v>1000</v>
      </c>
      <c r="H191" s="344" t="s">
        <v>17</v>
      </c>
      <c r="I191" s="409">
        <v>0.11273148148148149</v>
      </c>
      <c r="J191" s="1620">
        <v>0</v>
      </c>
      <c r="K191" s="15">
        <f t="shared" ref="K191:K198" si="37">I191+J191</f>
        <v>0.11273148148148149</v>
      </c>
      <c r="L191" s="9"/>
    </row>
    <row r="192" spans="1:12" s="8" customFormat="1" ht="13.5" thickBot="1" x14ac:dyDescent="0.25">
      <c r="A192" s="72" t="s">
        <v>90</v>
      </c>
      <c r="B192" s="444">
        <v>273</v>
      </c>
      <c r="C192" s="72" t="s">
        <v>13</v>
      </c>
      <c r="D192" s="1369">
        <v>400</v>
      </c>
      <c r="E192" s="295" t="s">
        <v>324</v>
      </c>
      <c r="F192" s="295" t="s">
        <v>15</v>
      </c>
      <c r="G192" s="1369">
        <v>400</v>
      </c>
      <c r="H192" s="344" t="s">
        <v>29</v>
      </c>
      <c r="I192" s="409">
        <v>0.4311342592592593</v>
      </c>
      <c r="J192" s="1620">
        <v>0.30150462962962965</v>
      </c>
      <c r="K192" s="15">
        <f t="shared" si="37"/>
        <v>0.73263888888888895</v>
      </c>
      <c r="L192" s="9"/>
    </row>
    <row r="193" spans="1:12" s="8" customFormat="1" ht="13.5" thickBot="1" x14ac:dyDescent="0.25">
      <c r="A193" s="72" t="s">
        <v>90</v>
      </c>
      <c r="B193" s="444">
        <v>274</v>
      </c>
      <c r="C193" s="72" t="s">
        <v>13</v>
      </c>
      <c r="D193" s="1369">
        <v>630</v>
      </c>
      <c r="E193" s="295" t="s">
        <v>239</v>
      </c>
      <c r="F193" s="295" t="s">
        <v>15</v>
      </c>
      <c r="G193" s="1369">
        <v>630</v>
      </c>
      <c r="H193" s="344" t="s">
        <v>193</v>
      </c>
      <c r="I193" s="409">
        <v>0.31746031746031744</v>
      </c>
      <c r="J193" s="1620">
        <v>0.21090534979423869</v>
      </c>
      <c r="K193" s="15">
        <f t="shared" si="37"/>
        <v>0.52836566725455614</v>
      </c>
      <c r="L193" s="9"/>
    </row>
    <row r="194" spans="1:12" s="8" customFormat="1" ht="13.5" thickBot="1" x14ac:dyDescent="0.25">
      <c r="A194" s="72" t="s">
        <v>90</v>
      </c>
      <c r="B194" s="444">
        <v>275</v>
      </c>
      <c r="C194" s="72" t="s">
        <v>13</v>
      </c>
      <c r="D194" s="1369">
        <v>160</v>
      </c>
      <c r="E194" s="295" t="s">
        <v>297</v>
      </c>
      <c r="F194" s="295" t="s">
        <v>15</v>
      </c>
      <c r="G194" s="1369">
        <v>160</v>
      </c>
      <c r="H194" s="344" t="s">
        <v>192</v>
      </c>
      <c r="I194" s="409">
        <v>0.11284722222222222</v>
      </c>
      <c r="J194" s="1620">
        <v>0.37181712962962965</v>
      </c>
      <c r="K194" s="15">
        <f t="shared" si="37"/>
        <v>0.48466435185185186</v>
      </c>
      <c r="L194" s="9"/>
    </row>
    <row r="195" spans="1:12" s="8" customFormat="1" ht="13.5" thickBot="1" x14ac:dyDescent="0.25">
      <c r="A195" s="72" t="s">
        <v>90</v>
      </c>
      <c r="B195" s="444">
        <v>276</v>
      </c>
      <c r="C195" s="72" t="s">
        <v>13</v>
      </c>
      <c r="D195" s="1369">
        <v>630</v>
      </c>
      <c r="E195" s="295" t="s">
        <v>297</v>
      </c>
      <c r="F195" s="295" t="s">
        <v>15</v>
      </c>
      <c r="G195" s="1369">
        <v>630</v>
      </c>
      <c r="H195" s="344" t="s">
        <v>192</v>
      </c>
      <c r="I195" s="409">
        <v>3.8580246913580245E-2</v>
      </c>
      <c r="J195" s="1620">
        <v>0.10655496766607879</v>
      </c>
      <c r="K195" s="15">
        <f t="shared" si="37"/>
        <v>0.14513521457965903</v>
      </c>
      <c r="L195" s="9"/>
    </row>
    <row r="196" spans="1:12" s="8" customFormat="1" ht="13.5" thickBot="1" x14ac:dyDescent="0.25">
      <c r="A196" s="72" t="s">
        <v>90</v>
      </c>
      <c r="B196" s="444">
        <v>277</v>
      </c>
      <c r="C196" s="72" t="s">
        <v>13</v>
      </c>
      <c r="D196" s="1369">
        <v>630</v>
      </c>
      <c r="E196" s="295" t="s">
        <v>645</v>
      </c>
      <c r="F196" s="295" t="s">
        <v>15</v>
      </c>
      <c r="G196" s="1369">
        <v>630</v>
      </c>
      <c r="H196" s="344" t="s">
        <v>153</v>
      </c>
      <c r="I196" s="409">
        <v>9.185773074661964E-2</v>
      </c>
      <c r="J196" s="1620">
        <v>0.14954438565549677</v>
      </c>
      <c r="K196" s="15">
        <f t="shared" si="37"/>
        <v>0.2414021164021164</v>
      </c>
      <c r="L196" s="9"/>
    </row>
    <row r="197" spans="1:12" s="8" customFormat="1" ht="13.5" thickBot="1" x14ac:dyDescent="0.25">
      <c r="A197" s="72" t="s">
        <v>90</v>
      </c>
      <c r="B197" s="444">
        <v>296</v>
      </c>
      <c r="C197" s="72" t="s">
        <v>13</v>
      </c>
      <c r="D197" s="1369">
        <v>400</v>
      </c>
      <c r="E197" s="295" t="s">
        <v>273</v>
      </c>
      <c r="F197" s="295"/>
      <c r="G197" s="1369"/>
      <c r="H197" s="344"/>
      <c r="I197" s="409">
        <v>0.25694444444444448</v>
      </c>
      <c r="J197" s="1620"/>
      <c r="K197" s="15">
        <f t="shared" si="37"/>
        <v>0.25694444444444448</v>
      </c>
      <c r="L197" s="9"/>
    </row>
    <row r="198" spans="1:12" s="8" customFormat="1" ht="13.5" thickBot="1" x14ac:dyDescent="0.25">
      <c r="A198" s="72" t="s">
        <v>90</v>
      </c>
      <c r="B198" s="444">
        <v>300</v>
      </c>
      <c r="C198" s="72" t="s">
        <v>13</v>
      </c>
      <c r="D198" s="1369">
        <v>250</v>
      </c>
      <c r="E198" s="295" t="s">
        <v>385</v>
      </c>
      <c r="F198" s="295"/>
      <c r="G198" s="1369"/>
      <c r="H198" s="344"/>
      <c r="I198" s="409">
        <v>0.56018518518518523</v>
      </c>
      <c r="J198" s="1620"/>
      <c r="K198" s="15">
        <f t="shared" si="37"/>
        <v>0.56018518518518523</v>
      </c>
      <c r="L198" s="9"/>
    </row>
    <row r="199" spans="1:12" s="8" customFormat="1" ht="13.5" thickBot="1" x14ac:dyDescent="0.25">
      <c r="A199" s="72" t="s">
        <v>90</v>
      </c>
      <c r="B199" s="444">
        <v>330</v>
      </c>
      <c r="C199" s="72" t="s">
        <v>13</v>
      </c>
      <c r="D199" s="1369">
        <v>400</v>
      </c>
      <c r="E199" s="295" t="s">
        <v>329</v>
      </c>
      <c r="F199" s="295" t="s">
        <v>15</v>
      </c>
      <c r="G199" s="1369">
        <v>400</v>
      </c>
      <c r="H199" s="344" t="s">
        <v>239</v>
      </c>
      <c r="I199" s="409">
        <v>0.109375</v>
      </c>
      <c r="J199" s="1620">
        <v>0.2951388888888889</v>
      </c>
      <c r="K199" s="15">
        <f>I199+J199</f>
        <v>0.4045138888888889</v>
      </c>
      <c r="L199" s="9"/>
    </row>
    <row r="200" spans="1:12" s="8" customFormat="1" ht="13.5" thickBot="1" x14ac:dyDescent="0.25">
      <c r="A200" s="72" t="s">
        <v>90</v>
      </c>
      <c r="B200" s="444">
        <v>331</v>
      </c>
      <c r="C200" s="72" t="s">
        <v>13</v>
      </c>
      <c r="D200" s="1369">
        <v>160</v>
      </c>
      <c r="E200" s="295" t="s">
        <v>630</v>
      </c>
      <c r="F200" s="295"/>
      <c r="G200" s="1369"/>
      <c r="H200" s="344"/>
      <c r="I200" s="409">
        <v>0.53096064814814814</v>
      </c>
      <c r="J200" s="1620"/>
      <c r="K200" s="15">
        <f t="shared" ref="K200:K201" si="38">I200+J200</f>
        <v>0.53096064814814814</v>
      </c>
      <c r="L200" s="9"/>
    </row>
    <row r="201" spans="1:12" s="8" customFormat="1" ht="13.5" thickBot="1" x14ac:dyDescent="0.25">
      <c r="A201" s="72" t="s">
        <v>90</v>
      </c>
      <c r="B201" s="444">
        <v>334</v>
      </c>
      <c r="C201" s="72" t="s">
        <v>13</v>
      </c>
      <c r="D201" s="1369">
        <v>320</v>
      </c>
      <c r="E201" s="295" t="s">
        <v>483</v>
      </c>
      <c r="F201" s="295" t="s">
        <v>15</v>
      </c>
      <c r="G201" s="1369">
        <v>320</v>
      </c>
      <c r="H201" s="344" t="s">
        <v>107</v>
      </c>
      <c r="I201" s="409">
        <v>0.42607060185185186</v>
      </c>
      <c r="J201" s="1620">
        <v>8.6805555555555552E-2</v>
      </c>
      <c r="K201" s="15">
        <f t="shared" si="38"/>
        <v>0.51287615740740744</v>
      </c>
      <c r="L201" s="9"/>
    </row>
    <row r="202" spans="1:12" s="8" customFormat="1" ht="13.5" thickBot="1" x14ac:dyDescent="0.25">
      <c r="A202" s="72" t="s">
        <v>90</v>
      </c>
      <c r="B202" s="444">
        <v>336</v>
      </c>
      <c r="C202" s="72" t="s">
        <v>13</v>
      </c>
      <c r="D202" s="1369">
        <v>250</v>
      </c>
      <c r="E202" s="295" t="s">
        <v>335</v>
      </c>
      <c r="F202" s="295" t="s">
        <v>15</v>
      </c>
      <c r="G202" s="1369">
        <v>250</v>
      </c>
      <c r="H202" s="344" t="s">
        <v>288</v>
      </c>
      <c r="I202" s="409">
        <v>2.1296296296296299E-2</v>
      </c>
      <c r="J202" s="1620">
        <v>0</v>
      </c>
      <c r="K202" s="15">
        <f>I202+J202</f>
        <v>2.1296296296296299E-2</v>
      </c>
      <c r="L202" s="9"/>
    </row>
    <row r="203" spans="1:12" s="8" customFormat="1" ht="13.5" thickBot="1" x14ac:dyDescent="0.25">
      <c r="A203" s="72" t="s">
        <v>90</v>
      </c>
      <c r="B203" s="444">
        <v>338</v>
      </c>
      <c r="C203" s="72" t="s">
        <v>13</v>
      </c>
      <c r="D203" s="1369">
        <v>400</v>
      </c>
      <c r="E203" s="295" t="s">
        <v>73</v>
      </c>
      <c r="F203" s="295" t="s">
        <v>15</v>
      </c>
      <c r="G203" s="1369">
        <v>400</v>
      </c>
      <c r="H203" s="344" t="s">
        <v>83</v>
      </c>
      <c r="I203" s="409">
        <v>0.60474537037037035</v>
      </c>
      <c r="J203" s="1620">
        <v>0.49305555555555552</v>
      </c>
      <c r="K203" s="15">
        <f>I203+J203</f>
        <v>1.0978009259259258</v>
      </c>
      <c r="L203" s="9"/>
    </row>
    <row r="204" spans="1:12" s="8" customFormat="1" ht="13.5" thickBot="1" x14ac:dyDescent="0.25">
      <c r="A204" s="72" t="s">
        <v>90</v>
      </c>
      <c r="B204" s="444">
        <v>339</v>
      </c>
      <c r="C204" s="72" t="s">
        <v>13</v>
      </c>
      <c r="D204" s="1369">
        <v>630</v>
      </c>
      <c r="E204" s="295" t="s">
        <v>45</v>
      </c>
      <c r="F204" s="295" t="s">
        <v>15</v>
      </c>
      <c r="G204" s="1369">
        <v>630</v>
      </c>
      <c r="H204" s="344"/>
      <c r="I204" s="409">
        <v>0</v>
      </c>
      <c r="J204" s="1620">
        <v>7.6058201058201061E-2</v>
      </c>
      <c r="K204" s="15">
        <f t="shared" ref="K204" si="39">I204+J204</f>
        <v>7.6058201058201061E-2</v>
      </c>
      <c r="L204" s="9"/>
    </row>
    <row r="205" spans="1:12" s="8" customFormat="1" ht="13.5" thickBot="1" x14ac:dyDescent="0.25">
      <c r="A205" s="72" t="s">
        <v>90</v>
      </c>
      <c r="B205" s="444">
        <v>358</v>
      </c>
      <c r="C205" s="72" t="s">
        <v>13</v>
      </c>
      <c r="D205" s="1369">
        <v>630</v>
      </c>
      <c r="E205" s="295" t="s">
        <v>647</v>
      </c>
      <c r="F205" s="295" t="s">
        <v>15</v>
      </c>
      <c r="G205" s="1369">
        <v>630</v>
      </c>
      <c r="H205" s="344" t="s">
        <v>401</v>
      </c>
      <c r="I205" s="409">
        <v>3.674309229864785E-4</v>
      </c>
      <c r="J205" s="1620">
        <v>0.27263374485596709</v>
      </c>
      <c r="K205" s="15">
        <f>I205+J205</f>
        <v>0.27300117577895355</v>
      </c>
      <c r="L205" s="9"/>
    </row>
    <row r="206" spans="1:12" s="8" customFormat="1" ht="13.5" thickBot="1" x14ac:dyDescent="0.25">
      <c r="A206" s="72" t="s">
        <v>90</v>
      </c>
      <c r="B206" s="444">
        <v>359</v>
      </c>
      <c r="C206" s="72" t="s">
        <v>13</v>
      </c>
      <c r="D206" s="1369">
        <v>400</v>
      </c>
      <c r="E206" s="295" t="s">
        <v>180</v>
      </c>
      <c r="F206" s="295" t="s">
        <v>15</v>
      </c>
      <c r="G206" s="1369">
        <v>400</v>
      </c>
      <c r="H206" s="344" t="s">
        <v>162</v>
      </c>
      <c r="I206" s="409">
        <v>0.36342592592592593</v>
      </c>
      <c r="J206" s="1620">
        <v>0.59548611111111116</v>
      </c>
      <c r="K206" s="15">
        <f t="shared" ref="K206:K207" si="40">I206+J206</f>
        <v>0.95891203703703709</v>
      </c>
      <c r="L206" s="9"/>
    </row>
    <row r="207" spans="1:12" s="8" customFormat="1" ht="13.5" thickBot="1" x14ac:dyDescent="0.25">
      <c r="A207" s="72" t="s">
        <v>90</v>
      </c>
      <c r="B207" s="444">
        <v>360</v>
      </c>
      <c r="C207" s="72" t="s">
        <v>13</v>
      </c>
      <c r="D207" s="1369">
        <v>400</v>
      </c>
      <c r="E207" s="295" t="s">
        <v>361</v>
      </c>
      <c r="F207" s="295" t="s">
        <v>15</v>
      </c>
      <c r="G207" s="1369">
        <v>630</v>
      </c>
      <c r="H207" s="344" t="s">
        <v>240</v>
      </c>
      <c r="I207" s="409">
        <v>0.265625</v>
      </c>
      <c r="J207" s="1620">
        <v>0.6577013521457965</v>
      </c>
      <c r="K207" s="15">
        <f t="shared" si="40"/>
        <v>0.9233263521457965</v>
      </c>
      <c r="L207" s="9"/>
    </row>
    <row r="208" spans="1:12" s="8" customFormat="1" ht="13.5" thickBot="1" x14ac:dyDescent="0.25">
      <c r="A208" s="72" t="s">
        <v>90</v>
      </c>
      <c r="B208" s="444">
        <v>361</v>
      </c>
      <c r="C208" s="72" t="s">
        <v>13</v>
      </c>
      <c r="D208" s="1369">
        <v>400</v>
      </c>
      <c r="E208" s="295" t="s">
        <v>329</v>
      </c>
      <c r="F208" s="295" t="s">
        <v>15</v>
      </c>
      <c r="G208" s="1369">
        <v>400</v>
      </c>
      <c r="H208" s="344" t="s">
        <v>655</v>
      </c>
      <c r="I208" s="409">
        <v>0.45543981481481477</v>
      </c>
      <c r="J208" s="1620">
        <v>0.546875</v>
      </c>
      <c r="K208" s="15">
        <f>I208+J208</f>
        <v>1.0023148148148149</v>
      </c>
      <c r="L208" s="9"/>
    </row>
    <row r="209" spans="1:12" s="8" customFormat="1" ht="13.5" thickBot="1" x14ac:dyDescent="0.25">
      <c r="A209" s="72" t="s">
        <v>90</v>
      </c>
      <c r="B209" s="444">
        <v>362</v>
      </c>
      <c r="C209" s="72" t="s">
        <v>13</v>
      </c>
      <c r="D209" s="1369">
        <v>400</v>
      </c>
      <c r="E209" s="295" t="s">
        <v>618</v>
      </c>
      <c r="F209" s="295" t="s">
        <v>15</v>
      </c>
      <c r="G209" s="1369">
        <v>400</v>
      </c>
      <c r="H209" s="344" t="s">
        <v>656</v>
      </c>
      <c r="I209" s="1613">
        <v>0.29629629629629628</v>
      </c>
      <c r="J209" s="1620">
        <v>0.11631944444444446</v>
      </c>
      <c r="K209" s="15">
        <f>I209+J209</f>
        <v>0.41261574074074076</v>
      </c>
      <c r="L209" s="9"/>
    </row>
    <row r="210" spans="1:12" s="8" customFormat="1" ht="13.5" thickBot="1" x14ac:dyDescent="0.25">
      <c r="A210" s="72" t="s">
        <v>90</v>
      </c>
      <c r="B210" s="444">
        <v>363</v>
      </c>
      <c r="C210" s="72" t="s">
        <v>13</v>
      </c>
      <c r="D210" s="1369">
        <v>400</v>
      </c>
      <c r="E210" s="295" t="s">
        <v>66</v>
      </c>
      <c r="F210" s="295" t="s">
        <v>15</v>
      </c>
      <c r="G210" s="1369">
        <v>400</v>
      </c>
      <c r="H210" s="344" t="s">
        <v>353</v>
      </c>
      <c r="I210" s="409">
        <v>0.21932870370370369</v>
      </c>
      <c r="J210" s="1620">
        <v>0.30150462962962965</v>
      </c>
      <c r="K210" s="15">
        <f t="shared" ref="K210:K217" si="41">I210+J210</f>
        <v>0.52083333333333337</v>
      </c>
      <c r="L210" s="9"/>
    </row>
    <row r="211" spans="1:12" s="8" customFormat="1" ht="13.5" thickBot="1" x14ac:dyDescent="0.25">
      <c r="A211" s="72" t="s">
        <v>90</v>
      </c>
      <c r="B211" s="444">
        <v>364</v>
      </c>
      <c r="C211" s="72" t="s">
        <v>13</v>
      </c>
      <c r="D211" s="1369">
        <v>630</v>
      </c>
      <c r="E211" s="295"/>
      <c r="F211" s="295" t="s">
        <v>15</v>
      </c>
      <c r="G211" s="1369">
        <v>630</v>
      </c>
      <c r="H211" s="344" t="s">
        <v>228</v>
      </c>
      <c r="I211" s="1613">
        <v>0</v>
      </c>
      <c r="J211" s="1620">
        <v>9.185773074661964E-2</v>
      </c>
      <c r="K211" s="15">
        <f t="shared" si="41"/>
        <v>9.185773074661964E-2</v>
      </c>
      <c r="L211" s="9"/>
    </row>
    <row r="212" spans="1:12" s="8" customFormat="1" ht="13.5" thickBot="1" x14ac:dyDescent="0.25">
      <c r="A212" s="72" t="s">
        <v>90</v>
      </c>
      <c r="B212" s="444">
        <v>365</v>
      </c>
      <c r="C212" s="72" t="s">
        <v>13</v>
      </c>
      <c r="D212" s="1369">
        <v>630</v>
      </c>
      <c r="E212" s="295" t="s">
        <v>255</v>
      </c>
      <c r="F212" s="295" t="s">
        <v>15</v>
      </c>
      <c r="G212" s="1369">
        <v>630</v>
      </c>
      <c r="H212" s="344" t="s">
        <v>272</v>
      </c>
      <c r="I212" s="409">
        <v>0.19510582010582012</v>
      </c>
      <c r="J212" s="1620">
        <v>0.27851263962375072</v>
      </c>
      <c r="K212" s="15">
        <f t="shared" si="41"/>
        <v>0.47361845972957084</v>
      </c>
      <c r="L212" s="9"/>
    </row>
    <row r="213" spans="1:12" s="8" customFormat="1" ht="13.5" thickBot="1" x14ac:dyDescent="0.25">
      <c r="A213" s="72" t="s">
        <v>90</v>
      </c>
      <c r="B213" s="444">
        <v>366</v>
      </c>
      <c r="C213" s="72" t="s">
        <v>13</v>
      </c>
      <c r="D213" s="1369">
        <v>250</v>
      </c>
      <c r="E213" s="295" t="s">
        <v>648</v>
      </c>
      <c r="F213" s="295" t="s">
        <v>15</v>
      </c>
      <c r="G213" s="1369">
        <v>250</v>
      </c>
      <c r="H213" s="344" t="s">
        <v>657</v>
      </c>
      <c r="I213" s="409">
        <v>0.32685185185185189</v>
      </c>
      <c r="J213" s="1620">
        <v>8.2407407407407415E-2</v>
      </c>
      <c r="K213" s="15">
        <f t="shared" si="41"/>
        <v>0.40925925925925932</v>
      </c>
      <c r="L213" s="9"/>
    </row>
    <row r="214" spans="1:12" s="8" customFormat="1" ht="13.5" thickBot="1" x14ac:dyDescent="0.25">
      <c r="A214" s="72" t="s">
        <v>90</v>
      </c>
      <c r="B214" s="444">
        <v>367</v>
      </c>
      <c r="C214" s="72" t="s">
        <v>13</v>
      </c>
      <c r="D214" s="1369">
        <v>400</v>
      </c>
      <c r="E214" s="295" t="s">
        <v>311</v>
      </c>
      <c r="F214" s="295" t="s">
        <v>15</v>
      </c>
      <c r="G214" s="1369">
        <v>400</v>
      </c>
      <c r="H214" s="344" t="s">
        <v>538</v>
      </c>
      <c r="I214" s="409">
        <v>0.34837962962962959</v>
      </c>
      <c r="J214" s="1620">
        <v>0.17</v>
      </c>
      <c r="K214" s="15">
        <f t="shared" si="41"/>
        <v>0.51837962962962958</v>
      </c>
      <c r="L214" s="9"/>
    </row>
    <row r="215" spans="1:12" s="8" customFormat="1" ht="13.5" thickBot="1" x14ac:dyDescent="0.25">
      <c r="A215" s="72" t="s">
        <v>90</v>
      </c>
      <c r="B215" s="444">
        <v>368</v>
      </c>
      <c r="C215" s="72" t="s">
        <v>13</v>
      </c>
      <c r="D215" s="1369">
        <v>400</v>
      </c>
      <c r="E215" s="295" t="s">
        <v>257</v>
      </c>
      <c r="F215" s="295" t="s">
        <v>15</v>
      </c>
      <c r="G215" s="1369">
        <v>400</v>
      </c>
      <c r="H215" s="344" t="s">
        <v>658</v>
      </c>
      <c r="I215" s="409">
        <v>0.39178240740740738</v>
      </c>
      <c r="J215" s="1620">
        <v>0.28530092592592599</v>
      </c>
      <c r="K215" s="15">
        <f t="shared" si="41"/>
        <v>0.67708333333333337</v>
      </c>
      <c r="L215" s="9"/>
    </row>
    <row r="216" spans="1:12" s="8" customFormat="1" ht="13.5" thickBot="1" x14ac:dyDescent="0.25">
      <c r="A216" s="72" t="s">
        <v>90</v>
      </c>
      <c r="B216" s="444">
        <v>369</v>
      </c>
      <c r="C216" s="72" t="s">
        <v>13</v>
      </c>
      <c r="D216" s="1369">
        <v>400</v>
      </c>
      <c r="E216" s="295" t="s">
        <v>649</v>
      </c>
      <c r="F216" s="295" t="s">
        <v>15</v>
      </c>
      <c r="G216" s="1369">
        <v>400</v>
      </c>
      <c r="H216" s="344" t="s">
        <v>332</v>
      </c>
      <c r="I216" s="409">
        <v>0.125</v>
      </c>
      <c r="J216" s="1620">
        <v>0</v>
      </c>
      <c r="K216" s="15">
        <f t="shared" si="41"/>
        <v>0.125</v>
      </c>
      <c r="L216" s="9"/>
    </row>
    <row r="217" spans="1:12" s="8" customFormat="1" ht="13.5" thickBot="1" x14ac:dyDescent="0.25">
      <c r="A217" s="72" t="s">
        <v>90</v>
      </c>
      <c r="B217" s="444">
        <v>370</v>
      </c>
      <c r="C217" s="72" t="s">
        <v>13</v>
      </c>
      <c r="D217" s="1369">
        <v>400</v>
      </c>
      <c r="E217" s="295" t="s">
        <v>275</v>
      </c>
      <c r="F217" s="295" t="s">
        <v>15</v>
      </c>
      <c r="G217" s="1369">
        <v>400</v>
      </c>
      <c r="H217" s="344" t="s">
        <v>73</v>
      </c>
      <c r="I217" s="409">
        <v>0.32870370370370378</v>
      </c>
      <c r="J217" s="1620">
        <v>0.32291666666666669</v>
      </c>
      <c r="K217" s="15">
        <f t="shared" si="41"/>
        <v>0.65162037037037046</v>
      </c>
      <c r="L217" s="9"/>
    </row>
    <row r="218" spans="1:12" s="8" customFormat="1" ht="13.5" thickBot="1" x14ac:dyDescent="0.25">
      <c r="A218" s="72" t="s">
        <v>90</v>
      </c>
      <c r="B218" s="444">
        <v>371</v>
      </c>
      <c r="C218" s="72" t="s">
        <v>13</v>
      </c>
      <c r="D218" s="1369">
        <v>630</v>
      </c>
      <c r="E218" s="295" t="s">
        <v>78</v>
      </c>
      <c r="F218" s="295" t="s">
        <v>15</v>
      </c>
      <c r="G218" s="1369">
        <v>630</v>
      </c>
      <c r="H218" s="344" t="s">
        <v>180</v>
      </c>
      <c r="I218" s="409">
        <v>6.9811875367430928E-2</v>
      </c>
      <c r="J218" s="1620">
        <v>0.05</v>
      </c>
      <c r="K218" s="15">
        <f>I218+J218</f>
        <v>0.11981187536743093</v>
      </c>
      <c r="L218" s="9"/>
    </row>
    <row r="219" spans="1:12" s="8" customFormat="1" ht="13.5" thickBot="1" x14ac:dyDescent="0.25">
      <c r="A219" s="72" t="s">
        <v>90</v>
      </c>
      <c r="B219" s="444">
        <v>372</v>
      </c>
      <c r="C219" s="72" t="s">
        <v>13</v>
      </c>
      <c r="D219" s="1369">
        <v>630</v>
      </c>
      <c r="E219" s="295" t="s">
        <v>1051</v>
      </c>
      <c r="F219" s="295" t="s">
        <v>15</v>
      </c>
      <c r="G219" s="1369">
        <v>630</v>
      </c>
      <c r="H219" s="344" t="s">
        <v>1052</v>
      </c>
      <c r="I219" s="409">
        <v>0</v>
      </c>
      <c r="J219" s="1620">
        <v>0</v>
      </c>
      <c r="K219" s="15">
        <f>I219+J219</f>
        <v>0</v>
      </c>
      <c r="L219" s="9"/>
    </row>
    <row r="220" spans="1:12" s="8" customFormat="1" ht="13.5" thickBot="1" x14ac:dyDescent="0.25">
      <c r="A220" s="72" t="s">
        <v>90</v>
      </c>
      <c r="B220" s="444">
        <v>390</v>
      </c>
      <c r="C220" s="72" t="s">
        <v>13</v>
      </c>
      <c r="D220" s="1369">
        <v>400</v>
      </c>
      <c r="E220" s="295" t="s">
        <v>27</v>
      </c>
      <c r="F220" s="295" t="s">
        <v>15</v>
      </c>
      <c r="G220" s="1369">
        <v>400</v>
      </c>
      <c r="H220" s="344" t="s">
        <v>275</v>
      </c>
      <c r="I220" s="409">
        <v>0.36689814814814814</v>
      </c>
      <c r="J220" s="1620">
        <v>7.2337962962962965E-2</v>
      </c>
      <c r="K220" s="15">
        <f t="shared" ref="K220" si="42">I220+J220</f>
        <v>0.4392361111111111</v>
      </c>
      <c r="L220" s="9"/>
    </row>
    <row r="221" spans="1:12" s="8" customFormat="1" ht="13.5" thickBot="1" x14ac:dyDescent="0.25">
      <c r="A221" s="72" t="s">
        <v>90</v>
      </c>
      <c r="B221" s="444">
        <v>391</v>
      </c>
      <c r="C221" s="72" t="s">
        <v>13</v>
      </c>
      <c r="D221" s="1369">
        <v>100</v>
      </c>
      <c r="E221" s="295" t="s">
        <v>238</v>
      </c>
      <c r="F221" s="72"/>
      <c r="G221" s="1369"/>
      <c r="H221" s="344"/>
      <c r="I221" s="409">
        <v>0.41203703703703709</v>
      </c>
      <c r="J221" s="1620"/>
      <c r="K221" s="15">
        <f>I221+J221</f>
        <v>0.41203703703703709</v>
      </c>
      <c r="L221" s="9"/>
    </row>
    <row r="222" spans="1:12" s="8" customFormat="1" ht="13.5" thickBot="1" x14ac:dyDescent="0.25">
      <c r="A222" s="72" t="s">
        <v>90</v>
      </c>
      <c r="B222" s="444">
        <v>392</v>
      </c>
      <c r="C222" s="72" t="s">
        <v>13</v>
      </c>
      <c r="D222" s="1369">
        <v>400</v>
      </c>
      <c r="E222" s="295" t="s">
        <v>35</v>
      </c>
      <c r="F222" s="295" t="s">
        <v>15</v>
      </c>
      <c r="G222" s="1369">
        <v>400</v>
      </c>
      <c r="H222" s="344" t="s">
        <v>659</v>
      </c>
      <c r="I222" s="409">
        <v>0.10185185185185186</v>
      </c>
      <c r="J222" s="1620">
        <v>0.46064814814814814</v>
      </c>
      <c r="K222" s="15">
        <f t="shared" ref="K222:K223" si="43">I222+J222</f>
        <v>0.5625</v>
      </c>
      <c r="L222" s="9"/>
    </row>
    <row r="223" spans="1:12" s="8" customFormat="1" ht="13.5" thickBot="1" x14ac:dyDescent="0.25">
      <c r="A223" s="72" t="s">
        <v>90</v>
      </c>
      <c r="B223" s="444">
        <v>393</v>
      </c>
      <c r="C223" s="72" t="s">
        <v>13</v>
      </c>
      <c r="D223" s="1369">
        <v>400</v>
      </c>
      <c r="E223" s="295" t="s">
        <v>35</v>
      </c>
      <c r="F223" s="295" t="s">
        <v>15</v>
      </c>
      <c r="G223" s="1369">
        <v>400</v>
      </c>
      <c r="H223" s="344" t="s">
        <v>659</v>
      </c>
      <c r="I223" s="409">
        <v>0.28645833333333331</v>
      </c>
      <c r="J223" s="1620">
        <v>0.19965277777777776</v>
      </c>
      <c r="K223" s="15">
        <f t="shared" si="43"/>
        <v>0.48611111111111105</v>
      </c>
      <c r="L223" s="9"/>
    </row>
    <row r="224" spans="1:12" s="8" customFormat="1" ht="13.5" thickBot="1" x14ac:dyDescent="0.25">
      <c r="A224" s="72" t="s">
        <v>90</v>
      </c>
      <c r="B224" s="444">
        <v>393</v>
      </c>
      <c r="C224" s="72" t="s">
        <v>13</v>
      </c>
      <c r="D224" s="1369">
        <v>630</v>
      </c>
      <c r="E224" s="295" t="s">
        <v>35</v>
      </c>
      <c r="F224" s="295" t="s">
        <v>15</v>
      </c>
      <c r="G224" s="1369">
        <v>630</v>
      </c>
      <c r="H224" s="344" t="s">
        <v>659</v>
      </c>
      <c r="I224" s="409">
        <v>0.21494708994708997</v>
      </c>
      <c r="J224" s="1620">
        <v>0.26087595532039975</v>
      </c>
      <c r="K224" s="15">
        <f>I224+J224</f>
        <v>0.47582304526748975</v>
      </c>
      <c r="L224" s="9"/>
    </row>
    <row r="225" spans="1:12" s="8" customFormat="1" ht="13.5" thickBot="1" x14ac:dyDescent="0.25">
      <c r="A225" s="72" t="s">
        <v>90</v>
      </c>
      <c r="B225" s="444">
        <v>396</v>
      </c>
      <c r="C225" s="72" t="s">
        <v>13</v>
      </c>
      <c r="D225" s="1369">
        <v>400</v>
      </c>
      <c r="E225" s="295" t="s">
        <v>650</v>
      </c>
      <c r="F225" s="295" t="s">
        <v>15</v>
      </c>
      <c r="G225" s="1369">
        <v>400</v>
      </c>
      <c r="H225" s="344" t="s">
        <v>91</v>
      </c>
      <c r="I225" s="409">
        <v>0.65625</v>
      </c>
      <c r="J225" s="1620">
        <v>0.17939814814814814</v>
      </c>
      <c r="K225" s="15">
        <f>I225+J225</f>
        <v>0.83564814814814814</v>
      </c>
      <c r="L225" s="9"/>
    </row>
    <row r="226" spans="1:12" s="8" customFormat="1" ht="13.5" thickBot="1" x14ac:dyDescent="0.25">
      <c r="A226" s="72" t="s">
        <v>90</v>
      </c>
      <c r="B226" s="444">
        <v>400</v>
      </c>
      <c r="C226" s="72" t="s">
        <v>13</v>
      </c>
      <c r="D226" s="1369">
        <v>630</v>
      </c>
      <c r="E226" s="295" t="s">
        <v>384</v>
      </c>
      <c r="F226" s="295" t="s">
        <v>15</v>
      </c>
      <c r="G226" s="1369">
        <v>630</v>
      </c>
      <c r="H226" s="344" t="s">
        <v>660</v>
      </c>
      <c r="I226" s="409">
        <v>0.15468841857730747</v>
      </c>
      <c r="J226" s="1620">
        <v>0.16</v>
      </c>
      <c r="K226" s="15">
        <f t="shared" ref="K226:K233" si="44">I226+J226</f>
        <v>0.31468841857730745</v>
      </c>
      <c r="L226" s="9"/>
    </row>
    <row r="227" spans="1:12" s="8" customFormat="1" ht="13.5" thickBot="1" x14ac:dyDescent="0.25">
      <c r="A227" s="72" t="s">
        <v>90</v>
      </c>
      <c r="B227" s="444">
        <v>408</v>
      </c>
      <c r="C227" s="72" t="s">
        <v>13</v>
      </c>
      <c r="D227" s="1369">
        <v>250</v>
      </c>
      <c r="E227" s="295" t="s">
        <v>317</v>
      </c>
      <c r="F227" s="295" t="s">
        <v>15</v>
      </c>
      <c r="G227" s="1369">
        <v>250</v>
      </c>
      <c r="H227" s="344" t="s">
        <v>431</v>
      </c>
      <c r="I227" s="409">
        <v>0.28703703703703703</v>
      </c>
      <c r="J227" s="1620">
        <v>0.34629629629629632</v>
      </c>
      <c r="K227" s="15">
        <f t="shared" si="44"/>
        <v>0.6333333333333333</v>
      </c>
      <c r="L227" s="9"/>
    </row>
    <row r="228" spans="1:12" s="8" customFormat="1" ht="13.5" thickBot="1" x14ac:dyDescent="0.25">
      <c r="A228" s="72" t="s">
        <v>90</v>
      </c>
      <c r="B228" s="444">
        <v>409</v>
      </c>
      <c r="C228" s="72" t="s">
        <v>13</v>
      </c>
      <c r="D228" s="1369">
        <v>250</v>
      </c>
      <c r="E228" s="295" t="s">
        <v>651</v>
      </c>
      <c r="F228" s="295" t="s">
        <v>15</v>
      </c>
      <c r="G228" s="1369"/>
      <c r="H228" s="344"/>
      <c r="I228" s="409">
        <v>0.59629629629629621</v>
      </c>
      <c r="J228" s="1620"/>
      <c r="K228" s="15">
        <f t="shared" si="44"/>
        <v>0.59629629629629621</v>
      </c>
      <c r="L228" s="9"/>
    </row>
    <row r="229" spans="1:12" s="8" customFormat="1" ht="13.5" thickBot="1" x14ac:dyDescent="0.25">
      <c r="A229" s="72" t="s">
        <v>90</v>
      </c>
      <c r="B229" s="444">
        <v>410</v>
      </c>
      <c r="C229" s="72" t="s">
        <v>13</v>
      </c>
      <c r="D229" s="1369">
        <v>100</v>
      </c>
      <c r="E229" s="295" t="s">
        <v>652</v>
      </c>
      <c r="F229" s="295"/>
      <c r="G229" s="1369"/>
      <c r="H229" s="344"/>
      <c r="I229" s="409">
        <v>0.82870370370370372</v>
      </c>
      <c r="J229" s="1620"/>
      <c r="K229" s="15">
        <f t="shared" si="44"/>
        <v>0.82870370370370372</v>
      </c>
      <c r="L229" s="9"/>
    </row>
    <row r="230" spans="1:12" s="8" customFormat="1" ht="13.5" thickBot="1" x14ac:dyDescent="0.25">
      <c r="A230" s="72" t="s">
        <v>90</v>
      </c>
      <c r="B230" s="444">
        <v>411</v>
      </c>
      <c r="C230" s="72" t="s">
        <v>13</v>
      </c>
      <c r="D230" s="1369">
        <v>100</v>
      </c>
      <c r="E230" s="295" t="s">
        <v>653</v>
      </c>
      <c r="F230" s="295" t="s">
        <v>15</v>
      </c>
      <c r="G230" s="1369"/>
      <c r="H230" s="344"/>
      <c r="I230" s="409">
        <v>0.8125</v>
      </c>
      <c r="J230" s="1620"/>
      <c r="K230" s="15">
        <f t="shared" si="44"/>
        <v>0.8125</v>
      </c>
      <c r="L230" s="9"/>
    </row>
    <row r="231" spans="1:12" s="8" customFormat="1" ht="13.5" thickBot="1" x14ac:dyDescent="0.25">
      <c r="A231" s="72" t="s">
        <v>90</v>
      </c>
      <c r="B231" s="444">
        <v>412</v>
      </c>
      <c r="C231" s="72" t="s">
        <v>13</v>
      </c>
      <c r="D231" s="1369">
        <v>250</v>
      </c>
      <c r="E231" s="294" t="s">
        <v>654</v>
      </c>
      <c r="F231" s="295"/>
      <c r="G231" s="1369"/>
      <c r="H231" s="344"/>
      <c r="I231" s="409">
        <v>0.82685185185185195</v>
      </c>
      <c r="J231" s="1620"/>
      <c r="K231" s="15">
        <f t="shared" si="44"/>
        <v>0.82685185185185195</v>
      </c>
      <c r="L231" s="9"/>
    </row>
    <row r="232" spans="1:12" s="8" customFormat="1" ht="13.5" thickBot="1" x14ac:dyDescent="0.25">
      <c r="A232" s="72" t="s">
        <v>90</v>
      </c>
      <c r="B232" s="444">
        <v>413</v>
      </c>
      <c r="C232" s="72" t="s">
        <v>13</v>
      </c>
      <c r="D232" s="1369">
        <v>160</v>
      </c>
      <c r="E232" s="295" t="s">
        <v>512</v>
      </c>
      <c r="F232" s="295"/>
      <c r="G232" s="1369"/>
      <c r="H232" s="344"/>
      <c r="I232" s="409">
        <v>0.48032407407407407</v>
      </c>
      <c r="J232" s="1620"/>
      <c r="K232" s="15">
        <f t="shared" si="44"/>
        <v>0.48032407407407407</v>
      </c>
      <c r="L232" s="9"/>
    </row>
    <row r="233" spans="1:12" s="8" customFormat="1" ht="13.5" thickBot="1" x14ac:dyDescent="0.25">
      <c r="A233" s="72" t="s">
        <v>90</v>
      </c>
      <c r="B233" s="444">
        <v>414</v>
      </c>
      <c r="C233" s="72" t="s">
        <v>13</v>
      </c>
      <c r="D233" s="1369">
        <v>250</v>
      </c>
      <c r="E233" s="295" t="s">
        <v>596</v>
      </c>
      <c r="F233" s="295"/>
      <c r="G233" s="1369"/>
      <c r="H233" s="344"/>
      <c r="I233" s="409">
        <v>0.71296296296296313</v>
      </c>
      <c r="J233" s="1620"/>
      <c r="K233" s="15">
        <f t="shared" si="44"/>
        <v>0.71296296296296313</v>
      </c>
      <c r="L233" s="9"/>
    </row>
    <row r="234" spans="1:12" s="8" customFormat="1" ht="13.5" thickBot="1" x14ac:dyDescent="0.25">
      <c r="A234" s="72" t="s">
        <v>90</v>
      </c>
      <c r="B234" s="444">
        <v>415</v>
      </c>
      <c r="C234" s="72" t="s">
        <v>13</v>
      </c>
      <c r="D234" s="1369">
        <v>160</v>
      </c>
      <c r="E234" s="295" t="s">
        <v>430</v>
      </c>
      <c r="F234" s="295"/>
      <c r="G234" s="1369"/>
      <c r="H234" s="344"/>
      <c r="I234" s="409">
        <v>0.43258101851851855</v>
      </c>
      <c r="J234" s="1620"/>
      <c r="K234" s="15">
        <f>I234+J234</f>
        <v>0.43258101851851855</v>
      </c>
      <c r="L234" s="9"/>
    </row>
    <row r="235" spans="1:12" s="8" customFormat="1" ht="13.5" thickBot="1" x14ac:dyDescent="0.25">
      <c r="A235" s="72" t="s">
        <v>90</v>
      </c>
      <c r="B235" s="444">
        <v>416</v>
      </c>
      <c r="C235" s="72" t="s">
        <v>13</v>
      </c>
      <c r="D235" s="1369">
        <v>400</v>
      </c>
      <c r="E235" s="295" t="s">
        <v>47</v>
      </c>
      <c r="F235" s="295"/>
      <c r="G235" s="1369"/>
      <c r="H235" s="344"/>
      <c r="I235" s="409">
        <v>0.32465277777777779</v>
      </c>
      <c r="J235" s="1620"/>
      <c r="K235" s="15">
        <f t="shared" ref="K235" si="45">I235+J235</f>
        <v>0.32465277777777779</v>
      </c>
      <c r="L235" s="9"/>
    </row>
    <row r="236" spans="1:12" s="8" customFormat="1" ht="13.5" thickBot="1" x14ac:dyDescent="0.25">
      <c r="A236" s="72" t="s">
        <v>90</v>
      </c>
      <c r="B236" s="444">
        <v>417</v>
      </c>
      <c r="C236" s="72" t="s">
        <v>13</v>
      </c>
      <c r="D236" s="1369">
        <v>160</v>
      </c>
      <c r="E236" s="295" t="s">
        <v>589</v>
      </c>
      <c r="F236" s="295" t="s">
        <v>15</v>
      </c>
      <c r="G236" s="1369"/>
      <c r="H236" s="344"/>
      <c r="I236" s="409">
        <v>0.10127314814814814</v>
      </c>
      <c r="J236" s="1620"/>
      <c r="K236" s="15">
        <f>I236+J236</f>
        <v>0.10127314814814814</v>
      </c>
      <c r="L236" s="9"/>
    </row>
    <row r="237" spans="1:12" s="8" customFormat="1" ht="13.5" thickBot="1" x14ac:dyDescent="0.25">
      <c r="A237" s="72" t="s">
        <v>90</v>
      </c>
      <c r="B237" s="444">
        <v>430</v>
      </c>
      <c r="C237" s="72" t="s">
        <v>13</v>
      </c>
      <c r="D237" s="1369">
        <v>400</v>
      </c>
      <c r="E237" s="295" t="s">
        <v>365</v>
      </c>
      <c r="F237" s="295" t="s">
        <v>15</v>
      </c>
      <c r="G237" s="1369">
        <v>400</v>
      </c>
      <c r="H237" s="344" t="s">
        <v>263</v>
      </c>
      <c r="I237" s="409">
        <v>8.2754629629629622E-2</v>
      </c>
      <c r="J237" s="1620">
        <v>0.10821759259259262</v>
      </c>
      <c r="K237" s="15">
        <f t="shared" ref="K237:K238" si="46">I237+J237</f>
        <v>0.19097222222222224</v>
      </c>
      <c r="L237" s="9"/>
    </row>
    <row r="238" spans="1:12" s="8" customFormat="1" ht="13.5" thickBot="1" x14ac:dyDescent="0.25">
      <c r="A238" s="72" t="s">
        <v>90</v>
      </c>
      <c r="B238" s="444">
        <v>433</v>
      </c>
      <c r="C238" s="72" t="s">
        <v>13</v>
      </c>
      <c r="D238" s="1369">
        <v>100</v>
      </c>
      <c r="E238" s="295" t="s">
        <v>73</v>
      </c>
      <c r="F238" s="295"/>
      <c r="G238" s="1369"/>
      <c r="H238" s="344"/>
      <c r="I238" s="409">
        <v>8.7962962962962951E-2</v>
      </c>
      <c r="J238" s="1620"/>
      <c r="K238" s="15">
        <f t="shared" si="46"/>
        <v>8.7962962962962951E-2</v>
      </c>
      <c r="L238" s="9"/>
    </row>
    <row r="239" spans="1:12" s="8" customFormat="1" ht="13.5" thickBot="1" x14ac:dyDescent="0.25">
      <c r="A239" s="72" t="s">
        <v>90</v>
      </c>
      <c r="B239" s="444">
        <v>434</v>
      </c>
      <c r="C239" s="72" t="s">
        <v>13</v>
      </c>
      <c r="D239" s="1369">
        <v>250</v>
      </c>
      <c r="E239" s="295" t="s">
        <v>402</v>
      </c>
      <c r="F239" s="295" t="s">
        <v>15</v>
      </c>
      <c r="G239" s="1369">
        <v>400</v>
      </c>
      <c r="H239" s="344" t="s">
        <v>661</v>
      </c>
      <c r="I239" s="409">
        <v>0.84444444444444444</v>
      </c>
      <c r="J239" s="1620">
        <v>7.6967592592592601E-2</v>
      </c>
      <c r="K239" s="15">
        <f>I239+J239</f>
        <v>0.921412037037037</v>
      </c>
      <c r="L239" s="9"/>
    </row>
    <row r="240" spans="1:12" s="8" customFormat="1" ht="13.5" thickBot="1" x14ac:dyDescent="0.25">
      <c r="A240" s="72" t="s">
        <v>90</v>
      </c>
      <c r="B240" s="444">
        <v>440</v>
      </c>
      <c r="C240" s="72" t="s">
        <v>13</v>
      </c>
      <c r="D240" s="1369">
        <v>630</v>
      </c>
      <c r="E240" s="295" t="s">
        <v>334</v>
      </c>
      <c r="F240" s="295" t="s">
        <v>15</v>
      </c>
      <c r="G240" s="1369">
        <v>630</v>
      </c>
      <c r="H240" s="344" t="s">
        <v>662</v>
      </c>
      <c r="I240" s="409">
        <v>8.1937095825984713E-2</v>
      </c>
      <c r="J240" s="1620">
        <v>0</v>
      </c>
      <c r="K240" s="15">
        <f>I240+J240</f>
        <v>8.1937095825984713E-2</v>
      </c>
      <c r="L240" s="9"/>
    </row>
    <row r="241" spans="1:12" s="8" customFormat="1" ht="13.5" thickBot="1" x14ac:dyDescent="0.25">
      <c r="A241" s="72" t="s">
        <v>90</v>
      </c>
      <c r="B241" s="444">
        <v>441</v>
      </c>
      <c r="C241" s="72" t="s">
        <v>13</v>
      </c>
      <c r="D241" s="1369">
        <v>400</v>
      </c>
      <c r="E241" s="295" t="s">
        <v>23</v>
      </c>
      <c r="F241" s="295" t="s">
        <v>15</v>
      </c>
      <c r="G241" s="1369">
        <v>400</v>
      </c>
      <c r="H241" s="344" t="s">
        <v>663</v>
      </c>
      <c r="I241" s="409">
        <v>0.1267361111111111</v>
      </c>
      <c r="J241" s="1620">
        <v>0.53877314814814814</v>
      </c>
      <c r="K241" s="15">
        <f t="shared" ref="K241:K248" si="47">I241+J241</f>
        <v>0.6655092592592593</v>
      </c>
      <c r="L241" s="9"/>
    </row>
    <row r="242" spans="1:12" s="8" customFormat="1" ht="13.5" thickBot="1" x14ac:dyDescent="0.25">
      <c r="A242" s="72" t="s">
        <v>90</v>
      </c>
      <c r="B242" s="444">
        <v>442</v>
      </c>
      <c r="C242" s="72" t="s">
        <v>13</v>
      </c>
      <c r="D242" s="1369">
        <v>400</v>
      </c>
      <c r="E242" s="295" t="s">
        <v>62</v>
      </c>
      <c r="F242" s="295" t="s">
        <v>15</v>
      </c>
      <c r="G242" s="1369">
        <v>400</v>
      </c>
      <c r="H242" s="344" t="s">
        <v>162</v>
      </c>
      <c r="I242" s="409">
        <v>0</v>
      </c>
      <c r="J242" s="1620">
        <v>0.22</v>
      </c>
      <c r="K242" s="15">
        <f t="shared" si="47"/>
        <v>0.22</v>
      </c>
      <c r="L242" s="9"/>
    </row>
    <row r="243" spans="1:12" s="8" customFormat="1" ht="13.5" thickBot="1" x14ac:dyDescent="0.25">
      <c r="A243" s="72" t="s">
        <v>90</v>
      </c>
      <c r="B243" s="444">
        <v>443</v>
      </c>
      <c r="C243" s="72" t="s">
        <v>13</v>
      </c>
      <c r="D243" s="1369">
        <v>400</v>
      </c>
      <c r="E243" s="295" t="s">
        <v>228</v>
      </c>
      <c r="F243" s="295" t="s">
        <v>15</v>
      </c>
      <c r="G243" s="1369">
        <v>400</v>
      </c>
      <c r="H243" s="344" t="s">
        <v>310</v>
      </c>
      <c r="I243" s="409">
        <v>2.1990740740740738E-2</v>
      </c>
      <c r="J243" s="1620">
        <v>0.15625</v>
      </c>
      <c r="K243" s="15">
        <f t="shared" si="47"/>
        <v>0.17824074074074073</v>
      </c>
      <c r="L243" s="9"/>
    </row>
    <row r="244" spans="1:12" s="8" customFormat="1" ht="13.5" thickBot="1" x14ac:dyDescent="0.25">
      <c r="A244" s="72" t="s">
        <v>90</v>
      </c>
      <c r="B244" s="444">
        <v>445</v>
      </c>
      <c r="C244" s="72" t="s">
        <v>13</v>
      </c>
      <c r="D244" s="1369">
        <v>1000</v>
      </c>
      <c r="E244" s="295" t="s">
        <v>520</v>
      </c>
      <c r="F244" s="295" t="s">
        <v>15</v>
      </c>
      <c r="G244" s="1369">
        <v>1000</v>
      </c>
      <c r="H244" s="344"/>
      <c r="I244" s="409">
        <v>8.819444444444445E-2</v>
      </c>
      <c r="J244" s="1620">
        <v>0</v>
      </c>
      <c r="K244" s="15">
        <f t="shared" si="47"/>
        <v>8.819444444444445E-2</v>
      </c>
      <c r="L244" s="9"/>
    </row>
    <row r="245" spans="1:12" s="8" customFormat="1" ht="13.5" thickBot="1" x14ac:dyDescent="0.25">
      <c r="A245" s="72" t="s">
        <v>90</v>
      </c>
      <c r="B245" s="444">
        <v>446</v>
      </c>
      <c r="C245" s="72" t="s">
        <v>13</v>
      </c>
      <c r="D245" s="1369">
        <v>1000</v>
      </c>
      <c r="E245" s="295" t="s">
        <v>24</v>
      </c>
      <c r="F245" s="295" t="s">
        <v>15</v>
      </c>
      <c r="G245" s="1369">
        <v>1000</v>
      </c>
      <c r="H245" s="344"/>
      <c r="I245" s="409">
        <v>8.425925925925927E-2</v>
      </c>
      <c r="J245" s="1620">
        <v>0</v>
      </c>
      <c r="K245" s="15">
        <f t="shared" si="47"/>
        <v>8.425925925925927E-2</v>
      </c>
      <c r="L245" s="9"/>
    </row>
    <row r="246" spans="1:12" s="8" customFormat="1" ht="13.5" thickBot="1" x14ac:dyDescent="0.25">
      <c r="A246" s="72" t="s">
        <v>90</v>
      </c>
      <c r="B246" s="444">
        <v>447</v>
      </c>
      <c r="C246" s="72" t="s">
        <v>13</v>
      </c>
      <c r="D246" s="1369">
        <v>250</v>
      </c>
      <c r="E246" s="295" t="s">
        <v>664</v>
      </c>
      <c r="F246" s="295" t="s">
        <v>15</v>
      </c>
      <c r="G246" s="1369">
        <v>250</v>
      </c>
      <c r="H246" s="344" t="s">
        <v>432</v>
      </c>
      <c r="I246" s="409">
        <v>0.61111111111111116</v>
      </c>
      <c r="J246" s="1620">
        <v>2.8703703703703703E-2</v>
      </c>
      <c r="K246" s="15">
        <f t="shared" si="47"/>
        <v>0.63981481481481484</v>
      </c>
      <c r="L246" s="9"/>
    </row>
    <row r="247" spans="1:12" s="8" customFormat="1" ht="13.5" thickBot="1" x14ac:dyDescent="0.25">
      <c r="A247" s="72" t="s">
        <v>90</v>
      </c>
      <c r="B247" s="444">
        <v>448</v>
      </c>
      <c r="C247" s="72" t="s">
        <v>13</v>
      </c>
      <c r="D247" s="1369">
        <v>400</v>
      </c>
      <c r="E247" s="295" t="s">
        <v>60</v>
      </c>
      <c r="F247" s="295" t="s">
        <v>15</v>
      </c>
      <c r="G247" s="1369">
        <v>400</v>
      </c>
      <c r="H247" s="344" t="s">
        <v>618</v>
      </c>
      <c r="I247" s="409">
        <v>0.31597222222222227</v>
      </c>
      <c r="J247" s="1620">
        <v>0.1273148148148148</v>
      </c>
      <c r="K247" s="15">
        <f t="shared" si="47"/>
        <v>0.44328703703703709</v>
      </c>
      <c r="L247" s="9"/>
    </row>
    <row r="248" spans="1:12" s="8" customFormat="1" ht="13.5" thickBot="1" x14ac:dyDescent="0.25">
      <c r="A248" s="72" t="s">
        <v>90</v>
      </c>
      <c r="B248" s="444">
        <v>484</v>
      </c>
      <c r="C248" s="72" t="s">
        <v>13</v>
      </c>
      <c r="D248" s="1369">
        <v>1000</v>
      </c>
      <c r="E248" s="295" t="s">
        <v>247</v>
      </c>
      <c r="F248" s="295" t="s">
        <v>15</v>
      </c>
      <c r="G248" s="1369">
        <v>1000</v>
      </c>
      <c r="H248" s="344" t="s">
        <v>247</v>
      </c>
      <c r="I248" s="409">
        <v>0</v>
      </c>
      <c r="J248" s="1620">
        <v>4.3750000000000004E-2</v>
      </c>
      <c r="K248" s="15">
        <f t="shared" si="47"/>
        <v>4.3750000000000004E-2</v>
      </c>
      <c r="L248" s="9"/>
    </row>
    <row r="249" spans="1:12" s="8" customFormat="1" ht="13.5" thickBot="1" x14ac:dyDescent="0.25">
      <c r="A249" s="72" t="s">
        <v>90</v>
      </c>
      <c r="B249" s="444">
        <v>449</v>
      </c>
      <c r="C249" s="72" t="s">
        <v>13</v>
      </c>
      <c r="D249" s="1369">
        <v>320</v>
      </c>
      <c r="E249" s="295" t="s">
        <v>331</v>
      </c>
      <c r="F249" s="295" t="s">
        <v>15</v>
      </c>
      <c r="G249" s="1369">
        <v>400</v>
      </c>
      <c r="H249" s="344" t="s">
        <v>663</v>
      </c>
      <c r="I249" s="409">
        <v>0.12008101851851852</v>
      </c>
      <c r="J249" s="1620">
        <v>6.1921296296296294E-2</v>
      </c>
      <c r="K249" s="15">
        <f>I249+J249</f>
        <v>0.18200231481481483</v>
      </c>
      <c r="L249" s="9"/>
    </row>
    <row r="250" spans="1:12" s="8" customFormat="1" ht="13.5" thickBot="1" x14ac:dyDescent="0.25">
      <c r="A250" s="72" t="s">
        <v>90</v>
      </c>
      <c r="B250" s="444">
        <v>484</v>
      </c>
      <c r="C250" s="72" t="s">
        <v>13</v>
      </c>
      <c r="D250" s="1369">
        <v>1000</v>
      </c>
      <c r="E250" s="295" t="s">
        <v>258</v>
      </c>
      <c r="F250" s="295" t="s">
        <v>15</v>
      </c>
      <c r="G250" s="1369">
        <v>1000</v>
      </c>
      <c r="H250" s="344" t="s">
        <v>65</v>
      </c>
      <c r="I250" s="409">
        <v>0.11712962962962963</v>
      </c>
      <c r="J250" s="1620">
        <v>0</v>
      </c>
      <c r="K250" s="15">
        <f t="shared" ref="K250:K251" si="48">I250+J250</f>
        <v>0.11712962962962963</v>
      </c>
      <c r="L250" s="9"/>
    </row>
    <row r="251" spans="1:12" s="8" customFormat="1" ht="13.5" thickBot="1" x14ac:dyDescent="0.25">
      <c r="A251" s="72" t="s">
        <v>90</v>
      </c>
      <c r="B251" s="444">
        <v>485</v>
      </c>
      <c r="C251" s="72" t="s">
        <v>13</v>
      </c>
      <c r="D251" s="1369">
        <v>320</v>
      </c>
      <c r="E251" s="295" t="s">
        <v>215</v>
      </c>
      <c r="F251" s="295" t="s">
        <v>15</v>
      </c>
      <c r="G251" s="1369">
        <v>250</v>
      </c>
      <c r="H251" s="344">
        <v>228</v>
      </c>
      <c r="I251" s="409">
        <v>0.46947337962962965</v>
      </c>
      <c r="J251" s="1620">
        <v>0.32777777777777778</v>
      </c>
      <c r="K251" s="15">
        <f t="shared" si="48"/>
        <v>0.79725115740740748</v>
      </c>
      <c r="L251" s="9"/>
    </row>
    <row r="252" spans="1:12" s="8" customFormat="1" ht="13.5" thickBot="1" x14ac:dyDescent="0.25">
      <c r="A252" s="72" t="s">
        <v>90</v>
      </c>
      <c r="B252" s="444">
        <v>486</v>
      </c>
      <c r="C252" s="72" t="s">
        <v>13</v>
      </c>
      <c r="D252" s="1369">
        <v>400</v>
      </c>
      <c r="E252" s="295" t="s">
        <v>665</v>
      </c>
      <c r="F252" s="295" t="s">
        <v>15</v>
      </c>
      <c r="G252" s="1369">
        <v>400</v>
      </c>
      <c r="H252" s="344">
        <v>221</v>
      </c>
      <c r="I252" s="409">
        <v>0.4311342592592593</v>
      </c>
      <c r="J252" s="1620">
        <v>3.7037037037037035E-2</v>
      </c>
      <c r="K252" s="15">
        <f>I252+J252</f>
        <v>0.46817129629629634</v>
      </c>
      <c r="L252" s="9"/>
    </row>
    <row r="253" spans="1:12" s="8" customFormat="1" ht="13.5" thickBot="1" x14ac:dyDescent="0.25">
      <c r="A253" s="72" t="s">
        <v>90</v>
      </c>
      <c r="B253" s="444">
        <v>487</v>
      </c>
      <c r="C253" s="72" t="s">
        <v>13</v>
      </c>
      <c r="D253" s="1369">
        <v>400</v>
      </c>
      <c r="E253" s="295" t="s">
        <v>431</v>
      </c>
      <c r="F253" s="295" t="s">
        <v>15</v>
      </c>
      <c r="G253" s="1369">
        <v>400</v>
      </c>
      <c r="H253" s="344" t="s">
        <v>156</v>
      </c>
      <c r="I253" s="409">
        <v>0.1105324074074074</v>
      </c>
      <c r="J253" s="1620">
        <v>0.12962962962962965</v>
      </c>
      <c r="K253" s="15">
        <f t="shared" ref="K253:K258" si="49">I253+J253</f>
        <v>0.24016203703703703</v>
      </c>
      <c r="L253" s="9"/>
    </row>
    <row r="254" spans="1:12" s="8" customFormat="1" ht="13.5" thickBot="1" x14ac:dyDescent="0.25">
      <c r="A254" s="72" t="s">
        <v>90</v>
      </c>
      <c r="B254" s="444">
        <v>488</v>
      </c>
      <c r="C254" s="72" t="s">
        <v>13</v>
      </c>
      <c r="D254" s="1369">
        <v>250</v>
      </c>
      <c r="E254" s="295" t="s">
        <v>320</v>
      </c>
      <c r="F254" s="295" t="s">
        <v>15</v>
      </c>
      <c r="G254" s="1369">
        <v>250</v>
      </c>
      <c r="H254" s="344" t="s">
        <v>179</v>
      </c>
      <c r="I254" s="409">
        <v>0.43518518518518517</v>
      </c>
      <c r="J254" s="1620">
        <v>4.3518518518518519E-2</v>
      </c>
      <c r="K254" s="15">
        <f t="shared" si="49"/>
        <v>0.47870370370370369</v>
      </c>
      <c r="L254" s="9"/>
    </row>
    <row r="255" spans="1:12" s="8" customFormat="1" ht="13.5" thickBot="1" x14ac:dyDescent="0.25">
      <c r="A255" s="72" t="s">
        <v>90</v>
      </c>
      <c r="B255" s="444">
        <v>489</v>
      </c>
      <c r="C255" s="72" t="s">
        <v>13</v>
      </c>
      <c r="D255" s="1369">
        <v>160</v>
      </c>
      <c r="E255" s="415" t="s">
        <v>459</v>
      </c>
      <c r="F255" s="295" t="s">
        <v>15</v>
      </c>
      <c r="G255" s="1369">
        <v>160</v>
      </c>
      <c r="H255" s="344" t="s">
        <v>22</v>
      </c>
      <c r="I255" s="409">
        <v>8.6805555555555552E-2</v>
      </c>
      <c r="J255" s="1620">
        <v>1.3020833333333334E-2</v>
      </c>
      <c r="K255" s="15">
        <f t="shared" si="49"/>
        <v>9.9826388888888881E-2</v>
      </c>
      <c r="L255" s="9"/>
    </row>
    <row r="256" spans="1:12" s="8" customFormat="1" ht="13.5" thickBot="1" x14ac:dyDescent="0.25">
      <c r="A256" s="72" t="s">
        <v>90</v>
      </c>
      <c r="B256" s="444">
        <v>31001</v>
      </c>
      <c r="C256" s="72" t="s">
        <v>13</v>
      </c>
      <c r="D256" s="1369">
        <v>63</v>
      </c>
      <c r="E256" s="1362" t="s">
        <v>666</v>
      </c>
      <c r="F256" s="295"/>
      <c r="G256" s="1369"/>
      <c r="H256" s="344"/>
      <c r="I256" s="409">
        <v>7.716049382716049E-2</v>
      </c>
      <c r="J256" s="1620"/>
      <c r="K256" s="15">
        <f t="shared" si="49"/>
        <v>7.716049382716049E-2</v>
      </c>
      <c r="L256" s="9"/>
    </row>
    <row r="257" spans="1:12" s="8" customFormat="1" ht="13.5" thickBot="1" x14ac:dyDescent="0.25">
      <c r="A257" s="1242" t="s">
        <v>90</v>
      </c>
      <c r="B257" s="1241">
        <v>31002</v>
      </c>
      <c r="C257" s="1242" t="s">
        <v>13</v>
      </c>
      <c r="D257" s="1602">
        <v>400</v>
      </c>
      <c r="E257" s="1362" t="s">
        <v>663</v>
      </c>
      <c r="F257" s="415"/>
      <c r="G257" s="1602"/>
      <c r="H257" s="344"/>
      <c r="I257" s="1614">
        <v>0.84</v>
      </c>
      <c r="J257" s="1621"/>
      <c r="K257" s="15">
        <f t="shared" si="49"/>
        <v>0.84</v>
      </c>
      <c r="L257" s="9"/>
    </row>
    <row r="258" spans="1:12" s="8" customFormat="1" ht="13.5" thickBot="1" x14ac:dyDescent="0.25">
      <c r="A258" s="1568" t="s">
        <v>90</v>
      </c>
      <c r="B258" s="1243">
        <v>31372</v>
      </c>
      <c r="C258" s="63" t="s">
        <v>13</v>
      </c>
      <c r="D258" s="1534">
        <v>250</v>
      </c>
      <c r="E258" s="1352" t="s">
        <v>1053</v>
      </c>
      <c r="F258" s="1244"/>
      <c r="G258" s="1604"/>
      <c r="H258" s="1362"/>
      <c r="I258" s="1615">
        <v>0</v>
      </c>
      <c r="J258" s="1622"/>
      <c r="K258" s="7">
        <f t="shared" si="49"/>
        <v>0</v>
      </c>
      <c r="L258" s="9"/>
    </row>
    <row r="259" spans="1:12" s="1471" customFormat="1" ht="30.75" customHeight="1" thickBot="1" x14ac:dyDescent="0.3">
      <c r="A259" s="1775" t="s">
        <v>336</v>
      </c>
      <c r="B259" s="1775"/>
      <c r="C259" s="1775"/>
      <c r="D259" s="1775"/>
      <c r="E259" s="1775"/>
      <c r="F259" s="1775"/>
      <c r="G259" s="1775"/>
      <c r="H259" s="1775"/>
      <c r="I259" s="1775"/>
      <c r="J259" s="1775"/>
      <c r="K259" s="1472"/>
      <c r="L259" s="1473"/>
    </row>
    <row r="260" spans="1:12" s="8" customFormat="1" ht="13.5" thickBot="1" x14ac:dyDescent="0.25">
      <c r="A260" s="1569" t="s">
        <v>90</v>
      </c>
      <c r="B260" s="1259" t="s">
        <v>337</v>
      </c>
      <c r="C260" s="1258" t="s">
        <v>13</v>
      </c>
      <c r="D260" s="1603">
        <v>630</v>
      </c>
      <c r="E260" s="295" t="s">
        <v>1045</v>
      </c>
      <c r="F260" s="1260" t="s">
        <v>15</v>
      </c>
      <c r="G260" s="1606">
        <v>630</v>
      </c>
      <c r="H260" s="295" t="s">
        <v>27</v>
      </c>
      <c r="I260" s="409">
        <v>0.25</v>
      </c>
      <c r="J260" s="409">
        <v>0.08</v>
      </c>
      <c r="K260" s="7">
        <f t="shared" ref="K260:K263" si="50">I260+J260</f>
        <v>0.33</v>
      </c>
      <c r="L260" s="9"/>
    </row>
    <row r="261" spans="1:12" s="8" customFormat="1" ht="13.5" thickBot="1" x14ac:dyDescent="0.25">
      <c r="A261" s="1569" t="s">
        <v>90</v>
      </c>
      <c r="B261" s="1259" t="s">
        <v>338</v>
      </c>
      <c r="C261" s="1258" t="s">
        <v>13</v>
      </c>
      <c r="D261" s="1603">
        <v>630</v>
      </c>
      <c r="E261" s="295" t="s">
        <v>629</v>
      </c>
      <c r="F261" s="1260" t="s">
        <v>15</v>
      </c>
      <c r="G261" s="1606">
        <v>630</v>
      </c>
      <c r="H261" s="295" t="s">
        <v>843</v>
      </c>
      <c r="I261" s="409">
        <v>7.752792475014697E-2</v>
      </c>
      <c r="J261" s="409">
        <v>0.11978248089359202</v>
      </c>
      <c r="K261" s="7">
        <f t="shared" si="50"/>
        <v>0.19731040564373897</v>
      </c>
      <c r="L261" s="9"/>
    </row>
    <row r="262" spans="1:12" s="8" customFormat="1" ht="13.5" thickBot="1" x14ac:dyDescent="0.25">
      <c r="A262" s="1569" t="s">
        <v>90</v>
      </c>
      <c r="B262" s="1259" t="s">
        <v>339</v>
      </c>
      <c r="C262" s="1258" t="s">
        <v>13</v>
      </c>
      <c r="D262" s="1603">
        <v>630</v>
      </c>
      <c r="E262" s="295" t="s">
        <v>1046</v>
      </c>
      <c r="F262" s="1260" t="s">
        <v>15</v>
      </c>
      <c r="G262" s="1606">
        <v>630</v>
      </c>
      <c r="H262" s="295" t="s">
        <v>1047</v>
      </c>
      <c r="I262" s="409">
        <v>0.19253380364491476</v>
      </c>
      <c r="J262" s="409">
        <v>0.14000000000000001</v>
      </c>
      <c r="K262" s="7">
        <f t="shared" si="50"/>
        <v>0.3325338036449148</v>
      </c>
      <c r="L262" s="9"/>
    </row>
    <row r="263" spans="1:12" s="8" customFormat="1" ht="13.5" thickBot="1" x14ac:dyDescent="0.25">
      <c r="A263" s="1569" t="s">
        <v>129</v>
      </c>
      <c r="B263" s="1259" t="s">
        <v>340</v>
      </c>
      <c r="C263" s="1258" t="s">
        <v>13</v>
      </c>
      <c r="D263" s="1603">
        <v>1000</v>
      </c>
      <c r="E263" s="295" t="s">
        <v>861</v>
      </c>
      <c r="F263" s="1260" t="s">
        <v>15</v>
      </c>
      <c r="G263" s="1606">
        <v>1000</v>
      </c>
      <c r="H263" s="295" t="s">
        <v>385</v>
      </c>
      <c r="I263" s="409">
        <v>1.5046296296296297E-2</v>
      </c>
      <c r="J263" s="409">
        <v>0.25</v>
      </c>
      <c r="K263" s="7">
        <f t="shared" si="50"/>
        <v>0.26504629629629628</v>
      </c>
      <c r="L263" s="9"/>
    </row>
    <row r="264" spans="1:12" s="8" customFormat="1" ht="13.5" thickBot="1" x14ac:dyDescent="0.25">
      <c r="A264" s="1569" t="s">
        <v>90</v>
      </c>
      <c r="B264" s="1259" t="s">
        <v>342</v>
      </c>
      <c r="C264" s="1258" t="s">
        <v>13</v>
      </c>
      <c r="D264" s="1603">
        <v>1000</v>
      </c>
      <c r="E264" s="295" t="s">
        <v>331</v>
      </c>
      <c r="F264" s="1260" t="s">
        <v>15</v>
      </c>
      <c r="G264" s="1606">
        <v>1000</v>
      </c>
      <c r="H264" s="295" t="s">
        <v>18</v>
      </c>
      <c r="I264" s="409">
        <v>0.1138888888888889</v>
      </c>
      <c r="J264" s="409">
        <v>0</v>
      </c>
      <c r="K264" s="7">
        <f t="shared" ref="K264:K325" si="51">I264+J264</f>
        <v>0.1138888888888889</v>
      </c>
      <c r="L264" s="9"/>
    </row>
    <row r="265" spans="1:12" s="8" customFormat="1" ht="13.5" thickBot="1" x14ac:dyDescent="0.25">
      <c r="A265" s="1569" t="s">
        <v>90</v>
      </c>
      <c r="B265" s="1259" t="s">
        <v>343</v>
      </c>
      <c r="C265" s="1258" t="s">
        <v>13</v>
      </c>
      <c r="D265" s="1603">
        <v>1000</v>
      </c>
      <c r="E265" s="295" t="s">
        <v>70</v>
      </c>
      <c r="F265" s="1260" t="s">
        <v>15</v>
      </c>
      <c r="G265" s="1606">
        <v>1000</v>
      </c>
      <c r="H265" s="295" t="s">
        <v>147</v>
      </c>
      <c r="I265" s="409">
        <v>8.3796296296296299E-2</v>
      </c>
      <c r="J265" s="409">
        <v>0.01</v>
      </c>
      <c r="K265" s="7">
        <f t="shared" si="51"/>
        <v>9.3796296296296294E-2</v>
      </c>
      <c r="L265" s="9"/>
    </row>
    <row r="266" spans="1:12" s="8" customFormat="1" ht="13.5" thickBot="1" x14ac:dyDescent="0.25">
      <c r="A266" s="1568" t="s">
        <v>90</v>
      </c>
      <c r="B266" s="1261" t="s">
        <v>344</v>
      </c>
      <c r="C266" s="1245" t="s">
        <v>13</v>
      </c>
      <c r="D266" s="1604">
        <v>1600</v>
      </c>
      <c r="E266" s="1362" t="s">
        <v>161</v>
      </c>
      <c r="F266" s="1262" t="s">
        <v>15</v>
      </c>
      <c r="G266" s="1607">
        <v>1600</v>
      </c>
      <c r="H266" s="1362" t="s">
        <v>72</v>
      </c>
      <c r="I266" s="1611">
        <v>0</v>
      </c>
      <c r="J266" s="1611">
        <v>0</v>
      </c>
      <c r="K266" s="7">
        <f t="shared" si="51"/>
        <v>0</v>
      </c>
      <c r="L266" s="9"/>
    </row>
    <row r="267" spans="1:12" s="8" customFormat="1" x14ac:dyDescent="0.2">
      <c r="A267" s="1570"/>
      <c r="B267" s="266"/>
      <c r="C267" s="265"/>
      <c r="D267" s="1605"/>
      <c r="E267" s="1596"/>
      <c r="F267" s="36"/>
      <c r="G267" s="1605"/>
      <c r="H267" s="1596"/>
      <c r="I267" s="1616"/>
      <c r="J267" s="1616"/>
      <c r="K267" s="7"/>
      <c r="L267" s="9"/>
    </row>
    <row r="268" spans="1:12" s="33" customFormat="1" ht="21.75" customHeight="1" thickBot="1" x14ac:dyDescent="0.3">
      <c r="A268" s="1771" t="s">
        <v>345</v>
      </c>
      <c r="B268" s="1771"/>
      <c r="C268" s="1771"/>
      <c r="D268" s="1771"/>
      <c r="E268" s="1771"/>
      <c r="F268" s="1771"/>
      <c r="G268" s="1771"/>
      <c r="H268" s="1771"/>
      <c r="I268" s="1771"/>
      <c r="J268" s="1771"/>
      <c r="K268" s="34"/>
      <c r="L268" s="35"/>
    </row>
    <row r="269" spans="1:12" s="8" customFormat="1" ht="13.5" thickBot="1" x14ac:dyDescent="0.25">
      <c r="A269" s="1369" t="s">
        <v>129</v>
      </c>
      <c r="B269" s="1263">
        <v>23</v>
      </c>
      <c r="C269" s="94" t="s">
        <v>13</v>
      </c>
      <c r="D269" s="1369">
        <v>1250</v>
      </c>
      <c r="E269" s="295" t="s">
        <v>574</v>
      </c>
      <c r="F269" s="282" t="s">
        <v>15</v>
      </c>
      <c r="G269" s="1369">
        <v>1250</v>
      </c>
      <c r="H269" s="295" t="s">
        <v>578</v>
      </c>
      <c r="I269" s="409">
        <v>0.20277777777777778</v>
      </c>
      <c r="J269" s="409">
        <v>0.19</v>
      </c>
      <c r="K269" s="7">
        <f t="shared" ref="K269" si="52">I269+J269</f>
        <v>0.39277777777777778</v>
      </c>
      <c r="L269" s="9"/>
    </row>
    <row r="270" spans="1:12" s="8" customFormat="1" ht="13.5" thickBot="1" x14ac:dyDescent="0.25">
      <c r="A270" s="1369" t="s">
        <v>129</v>
      </c>
      <c r="B270" s="1263">
        <v>24</v>
      </c>
      <c r="C270" s="94" t="s">
        <v>13</v>
      </c>
      <c r="D270" s="1369">
        <v>1250</v>
      </c>
      <c r="E270" s="295" t="s">
        <v>180</v>
      </c>
      <c r="F270" s="282" t="s">
        <v>15</v>
      </c>
      <c r="G270" s="1369">
        <v>1250</v>
      </c>
      <c r="H270" s="295" t="s">
        <v>162</v>
      </c>
      <c r="I270" s="409">
        <v>0.15462962962962962</v>
      </c>
      <c r="J270" s="409">
        <v>0.19</v>
      </c>
      <c r="K270" s="7">
        <f t="shared" si="51"/>
        <v>0.34462962962962962</v>
      </c>
      <c r="L270" s="9"/>
    </row>
    <row r="271" spans="1:12" s="8" customFormat="1" ht="13.5" thickBot="1" x14ac:dyDescent="0.25">
      <c r="A271" s="1369" t="s">
        <v>90</v>
      </c>
      <c r="B271" s="1263">
        <v>46</v>
      </c>
      <c r="C271" s="94" t="s">
        <v>13</v>
      </c>
      <c r="D271" s="1369">
        <v>1250</v>
      </c>
      <c r="E271" s="295" t="s">
        <v>172</v>
      </c>
      <c r="F271" s="282" t="s">
        <v>15</v>
      </c>
      <c r="G271" s="1369">
        <v>1250</v>
      </c>
      <c r="H271" s="295" t="s">
        <v>172</v>
      </c>
      <c r="I271" s="409">
        <v>9.870370370370371E-2</v>
      </c>
      <c r="J271" s="409">
        <v>0.15259259259259261</v>
      </c>
      <c r="K271" s="7">
        <f t="shared" si="51"/>
        <v>0.25129629629629635</v>
      </c>
      <c r="L271" s="9"/>
    </row>
    <row r="272" spans="1:12" s="8" customFormat="1" ht="13.5" thickBot="1" x14ac:dyDescent="0.25">
      <c r="A272" s="1369" t="s">
        <v>90</v>
      </c>
      <c r="B272" s="1263">
        <v>47</v>
      </c>
      <c r="C272" s="94" t="s">
        <v>13</v>
      </c>
      <c r="D272" s="1369">
        <v>1000</v>
      </c>
      <c r="E272" s="295" t="s">
        <v>52</v>
      </c>
      <c r="F272" s="282" t="s">
        <v>15</v>
      </c>
      <c r="G272" s="1369">
        <v>1000</v>
      </c>
      <c r="H272" s="295" t="s">
        <v>311</v>
      </c>
      <c r="I272" s="409">
        <v>7.6851851851851866E-2</v>
      </c>
      <c r="J272" s="409">
        <v>0.02</v>
      </c>
      <c r="K272" s="7">
        <f t="shared" si="51"/>
        <v>9.685185185185187E-2</v>
      </c>
      <c r="L272" s="9"/>
    </row>
    <row r="273" spans="1:12" s="8" customFormat="1" ht="13.5" thickBot="1" x14ac:dyDescent="0.25">
      <c r="A273" s="1369" t="s">
        <v>90</v>
      </c>
      <c r="B273" s="1263">
        <v>48</v>
      </c>
      <c r="C273" s="94" t="s">
        <v>13</v>
      </c>
      <c r="D273" s="1369">
        <v>1250</v>
      </c>
      <c r="E273" s="295" t="s">
        <v>291</v>
      </c>
      <c r="F273" s="282" t="s">
        <v>15</v>
      </c>
      <c r="G273" s="1369">
        <v>1250</v>
      </c>
      <c r="H273" s="295" t="s">
        <v>83</v>
      </c>
      <c r="I273" s="409">
        <v>0.10555555555555556</v>
      </c>
      <c r="J273" s="409">
        <v>6.0925925925925932E-2</v>
      </c>
      <c r="K273" s="7">
        <f t="shared" si="51"/>
        <v>0.16648148148148148</v>
      </c>
      <c r="L273" s="9"/>
    </row>
    <row r="274" spans="1:12" s="8" customFormat="1" ht="13.5" thickBot="1" x14ac:dyDescent="0.25">
      <c r="A274" s="1369" t="s">
        <v>90</v>
      </c>
      <c r="B274" s="1263">
        <v>88</v>
      </c>
      <c r="C274" s="94" t="s">
        <v>13</v>
      </c>
      <c r="D274" s="1369">
        <v>1000</v>
      </c>
      <c r="E274" s="295" t="s">
        <v>174</v>
      </c>
      <c r="F274" s="282" t="s">
        <v>15</v>
      </c>
      <c r="G274" s="1369">
        <v>1000</v>
      </c>
      <c r="H274" s="295" t="s">
        <v>318</v>
      </c>
      <c r="I274" s="409">
        <v>0</v>
      </c>
      <c r="J274" s="409">
        <v>7.6157407407407424E-2</v>
      </c>
      <c r="K274" s="7">
        <f t="shared" si="51"/>
        <v>7.6157407407407424E-2</v>
      </c>
      <c r="L274" s="9"/>
    </row>
    <row r="275" spans="1:12" s="8" customFormat="1" ht="13.5" thickBot="1" x14ac:dyDescent="0.25">
      <c r="A275" s="1369" t="s">
        <v>90</v>
      </c>
      <c r="B275" s="1263">
        <v>89</v>
      </c>
      <c r="C275" s="94" t="s">
        <v>13</v>
      </c>
      <c r="D275" s="1369">
        <v>1000</v>
      </c>
      <c r="E275" s="295" t="s">
        <v>149</v>
      </c>
      <c r="F275" s="282" t="s">
        <v>15</v>
      </c>
      <c r="G275" s="1369">
        <v>1000</v>
      </c>
      <c r="H275" s="295" t="s">
        <v>160</v>
      </c>
      <c r="I275" s="409">
        <v>0.26643518518518522</v>
      </c>
      <c r="J275" s="409">
        <v>0.34</v>
      </c>
      <c r="K275" s="7">
        <f t="shared" si="51"/>
        <v>0.60643518518518524</v>
      </c>
      <c r="L275" s="9"/>
    </row>
    <row r="276" spans="1:12" s="8" customFormat="1" ht="13.5" thickBot="1" x14ac:dyDescent="0.25">
      <c r="A276" s="1369" t="s">
        <v>129</v>
      </c>
      <c r="B276" s="1263" t="s">
        <v>349</v>
      </c>
      <c r="C276" s="94" t="s">
        <v>13</v>
      </c>
      <c r="D276" s="1369">
        <v>1000</v>
      </c>
      <c r="E276" s="295" t="s">
        <v>235</v>
      </c>
      <c r="F276" s="282" t="s">
        <v>15</v>
      </c>
      <c r="G276" s="1369">
        <v>1000</v>
      </c>
      <c r="H276" s="295" t="s">
        <v>579</v>
      </c>
      <c r="I276" s="409">
        <v>0.19097222222222224</v>
      </c>
      <c r="J276" s="409">
        <v>0.14166666666666666</v>
      </c>
      <c r="K276" s="7">
        <f t="shared" si="51"/>
        <v>0.33263888888888893</v>
      </c>
      <c r="L276" s="9"/>
    </row>
    <row r="277" spans="1:12" s="8" customFormat="1" ht="13.5" thickBot="1" x14ac:dyDescent="0.25">
      <c r="A277" s="1369" t="s">
        <v>90</v>
      </c>
      <c r="B277" s="1263">
        <v>501</v>
      </c>
      <c r="C277" s="94" t="s">
        <v>13</v>
      </c>
      <c r="D277" s="1369">
        <v>1000</v>
      </c>
      <c r="E277" s="295" t="s">
        <v>429</v>
      </c>
      <c r="F277" s="282" t="s">
        <v>15</v>
      </c>
      <c r="G277" s="1369">
        <v>1000</v>
      </c>
      <c r="H277" s="295" t="s">
        <v>429</v>
      </c>
      <c r="I277" s="409">
        <v>0.15717592592592594</v>
      </c>
      <c r="J277" s="409">
        <v>3.9850686037126715E-4</v>
      </c>
      <c r="K277" s="7">
        <f t="shared" si="51"/>
        <v>0.15757443278629721</v>
      </c>
      <c r="L277" s="9"/>
    </row>
    <row r="278" spans="1:12" s="8" customFormat="1" ht="13.5" thickBot="1" x14ac:dyDescent="0.25">
      <c r="A278" s="1369" t="s">
        <v>90</v>
      </c>
      <c r="B278" s="1263">
        <v>503</v>
      </c>
      <c r="C278" s="94" t="s">
        <v>13</v>
      </c>
      <c r="D278" s="1369">
        <v>1000</v>
      </c>
      <c r="E278" s="295" t="s">
        <v>39</v>
      </c>
      <c r="F278" s="282" t="s">
        <v>15</v>
      </c>
      <c r="G278" s="1369">
        <v>1000</v>
      </c>
      <c r="H278" s="295" t="s">
        <v>934</v>
      </c>
      <c r="I278" s="409">
        <v>0.19999999999999998</v>
      </c>
      <c r="J278" s="409">
        <v>3.9850686037126715E-4</v>
      </c>
      <c r="K278" s="7">
        <f t="shared" si="51"/>
        <v>0.20039850686037125</v>
      </c>
      <c r="L278" s="9"/>
    </row>
    <row r="279" spans="1:12" s="8" customFormat="1" ht="13.5" thickBot="1" x14ac:dyDescent="0.25">
      <c r="A279" s="1369" t="s">
        <v>90</v>
      </c>
      <c r="B279" s="1263">
        <v>504</v>
      </c>
      <c r="C279" s="94" t="s">
        <v>13</v>
      </c>
      <c r="D279" s="1369">
        <v>1250</v>
      </c>
      <c r="E279" s="295" t="s">
        <v>55</v>
      </c>
      <c r="F279" s="282" t="s">
        <v>15</v>
      </c>
      <c r="G279" s="1369">
        <v>1250</v>
      </c>
      <c r="H279" s="295" t="s">
        <v>156</v>
      </c>
      <c r="I279" s="409">
        <v>0.1088888888888889</v>
      </c>
      <c r="J279" s="409">
        <v>0.10388888888888891</v>
      </c>
      <c r="K279" s="7">
        <f t="shared" si="51"/>
        <v>0.21277777777777779</v>
      </c>
      <c r="L279" s="9"/>
    </row>
    <row r="280" spans="1:12" s="8" customFormat="1" ht="13.5" thickBot="1" x14ac:dyDescent="0.25">
      <c r="A280" s="1369" t="s">
        <v>90</v>
      </c>
      <c r="B280" s="1263">
        <v>505</v>
      </c>
      <c r="C280" s="94" t="s">
        <v>13</v>
      </c>
      <c r="D280" s="1369">
        <v>1250</v>
      </c>
      <c r="E280" s="295" t="s">
        <v>438</v>
      </c>
      <c r="F280" s="282" t="s">
        <v>15</v>
      </c>
      <c r="G280" s="1369">
        <v>1250</v>
      </c>
      <c r="H280" s="295" t="s">
        <v>242</v>
      </c>
      <c r="I280" s="409">
        <v>7.796296296296297E-2</v>
      </c>
      <c r="J280" s="409">
        <v>0.18</v>
      </c>
      <c r="K280" s="7">
        <f t="shared" si="51"/>
        <v>0.25796296296296295</v>
      </c>
      <c r="L280" s="9"/>
    </row>
    <row r="281" spans="1:12" s="8" customFormat="1" ht="13.5" thickBot="1" x14ac:dyDescent="0.25">
      <c r="A281" s="1369" t="s">
        <v>90</v>
      </c>
      <c r="B281" s="1263">
        <v>506</v>
      </c>
      <c r="C281" s="94" t="s">
        <v>13</v>
      </c>
      <c r="D281" s="1369">
        <v>1250</v>
      </c>
      <c r="E281" s="295" t="s">
        <v>575</v>
      </c>
      <c r="F281" s="282" t="s">
        <v>15</v>
      </c>
      <c r="G281" s="1369">
        <v>1250</v>
      </c>
      <c r="H281" s="295" t="s">
        <v>580</v>
      </c>
      <c r="I281" s="409">
        <v>0.16703703703703707</v>
      </c>
      <c r="J281" s="409">
        <v>0</v>
      </c>
      <c r="K281" s="7">
        <f t="shared" si="51"/>
        <v>0.16703703703703707</v>
      </c>
      <c r="L281" s="9"/>
    </row>
    <row r="282" spans="1:12" s="8" customFormat="1" ht="13.5" thickBot="1" x14ac:dyDescent="0.25">
      <c r="A282" s="1369" t="s">
        <v>90</v>
      </c>
      <c r="B282" s="1263">
        <v>507</v>
      </c>
      <c r="C282" s="94" t="s">
        <v>13</v>
      </c>
      <c r="D282" s="1369">
        <v>1000</v>
      </c>
      <c r="E282" s="295" t="s">
        <v>1031</v>
      </c>
      <c r="F282" s="282" t="s">
        <v>15</v>
      </c>
      <c r="G282" s="1369">
        <v>1000</v>
      </c>
      <c r="H282" s="295" t="s">
        <v>1048</v>
      </c>
      <c r="I282" s="409">
        <v>6.0185185185185185E-3</v>
      </c>
      <c r="J282" s="409">
        <v>3.9850686037126742E-4</v>
      </c>
      <c r="K282" s="7">
        <f t="shared" si="51"/>
        <v>6.4170253788897857E-3</v>
      </c>
      <c r="L282" s="9"/>
    </row>
    <row r="283" spans="1:12" s="8" customFormat="1" ht="13.5" thickBot="1" x14ac:dyDescent="0.25">
      <c r="A283" s="1369" t="s">
        <v>90</v>
      </c>
      <c r="B283" s="1263">
        <v>508</v>
      </c>
      <c r="C283" s="94" t="s">
        <v>13</v>
      </c>
      <c r="D283" s="1369">
        <v>1000</v>
      </c>
      <c r="E283" s="295" t="s">
        <v>45</v>
      </c>
      <c r="F283" s="282" t="s">
        <v>15</v>
      </c>
      <c r="G283" s="1369">
        <v>1000</v>
      </c>
      <c r="H283" s="295" t="s">
        <v>236</v>
      </c>
      <c r="I283" s="409">
        <v>5.0462962962962966E-2</v>
      </c>
      <c r="J283" s="409">
        <v>0.11180555555555556</v>
      </c>
      <c r="K283" s="7">
        <f t="shared" si="51"/>
        <v>0.16226851851851853</v>
      </c>
      <c r="L283" s="9"/>
    </row>
    <row r="284" spans="1:12" s="8" customFormat="1" ht="13.5" thickBot="1" x14ac:dyDescent="0.25">
      <c r="A284" s="1369" t="s">
        <v>90</v>
      </c>
      <c r="B284" s="1263">
        <v>509</v>
      </c>
      <c r="C284" s="94" t="s">
        <v>13</v>
      </c>
      <c r="D284" s="1369">
        <v>1000</v>
      </c>
      <c r="E284" s="295" t="s">
        <v>28</v>
      </c>
      <c r="F284" s="282" t="s">
        <v>15</v>
      </c>
      <c r="G284" s="1369">
        <v>1000</v>
      </c>
      <c r="H284" s="295" t="s">
        <v>17</v>
      </c>
      <c r="I284" s="409">
        <v>9.0509259259259275E-2</v>
      </c>
      <c r="J284" s="409">
        <v>6.9444444444444448E-2</v>
      </c>
      <c r="K284" s="7">
        <f t="shared" si="51"/>
        <v>0.15995370370370371</v>
      </c>
      <c r="L284" s="9"/>
    </row>
    <row r="285" spans="1:12" s="8" customFormat="1" ht="13.5" thickBot="1" x14ac:dyDescent="0.25">
      <c r="A285" s="1369" t="s">
        <v>90</v>
      </c>
      <c r="B285" s="1263">
        <v>510</v>
      </c>
      <c r="C285" s="94" t="s">
        <v>13</v>
      </c>
      <c r="D285" s="1369">
        <v>1250</v>
      </c>
      <c r="E285" s="295" t="s">
        <v>79</v>
      </c>
      <c r="F285" s="282" t="s">
        <v>15</v>
      </c>
      <c r="G285" s="1369">
        <v>1250</v>
      </c>
      <c r="H285" s="295" t="s">
        <v>186</v>
      </c>
      <c r="I285" s="409">
        <v>5.4259259259259264E-2</v>
      </c>
      <c r="J285" s="409">
        <v>6.537037037037037E-2</v>
      </c>
      <c r="K285" s="7">
        <f t="shared" si="51"/>
        <v>0.11962962962962964</v>
      </c>
      <c r="L285" s="9"/>
    </row>
    <row r="286" spans="1:12" s="8" customFormat="1" ht="13.5" thickBot="1" x14ac:dyDescent="0.25">
      <c r="A286" s="1369" t="s">
        <v>90</v>
      </c>
      <c r="B286" s="1263">
        <v>511</v>
      </c>
      <c r="C286" s="94" t="s">
        <v>13</v>
      </c>
      <c r="D286" s="1369">
        <v>1250</v>
      </c>
      <c r="E286" s="295" t="s">
        <v>287</v>
      </c>
      <c r="F286" s="282" t="s">
        <v>15</v>
      </c>
      <c r="G286" s="1369">
        <v>1250</v>
      </c>
      <c r="H286" s="295" t="s">
        <v>388</v>
      </c>
      <c r="I286" s="409">
        <v>0</v>
      </c>
      <c r="J286" s="409">
        <v>0.11592592592592592</v>
      </c>
      <c r="K286" s="7">
        <f t="shared" si="51"/>
        <v>0.11592592592592592</v>
      </c>
      <c r="L286" s="9"/>
    </row>
    <row r="287" spans="1:12" s="8" customFormat="1" ht="13.5" thickBot="1" x14ac:dyDescent="0.25">
      <c r="A287" s="1369" t="s">
        <v>90</v>
      </c>
      <c r="B287" s="1263">
        <v>512</v>
      </c>
      <c r="C287" s="94" t="s">
        <v>13</v>
      </c>
      <c r="D287" s="1369">
        <v>1000</v>
      </c>
      <c r="E287" s="295" t="s">
        <v>310</v>
      </c>
      <c r="F287" s="282" t="s">
        <v>15</v>
      </c>
      <c r="G287" s="1369">
        <v>1000</v>
      </c>
      <c r="H287" s="295" t="s">
        <v>239</v>
      </c>
      <c r="I287" s="409">
        <v>7.9861111111111119E-2</v>
      </c>
      <c r="J287" s="409">
        <v>1.9212962962962966E-2</v>
      </c>
      <c r="K287" s="7">
        <f t="shared" si="51"/>
        <v>9.9074074074074092E-2</v>
      </c>
      <c r="L287" s="9"/>
    </row>
    <row r="288" spans="1:12" s="8" customFormat="1" ht="13.5" thickBot="1" x14ac:dyDescent="0.25">
      <c r="A288" s="1369" t="s">
        <v>90</v>
      </c>
      <c r="B288" s="1263">
        <v>513</v>
      </c>
      <c r="C288" s="94" t="s">
        <v>13</v>
      </c>
      <c r="D288" s="1369">
        <v>1250</v>
      </c>
      <c r="E288" s="295" t="s">
        <v>180</v>
      </c>
      <c r="F288" s="282" t="s">
        <v>15</v>
      </c>
      <c r="G288" s="1369">
        <v>1250</v>
      </c>
      <c r="H288" s="295" t="s">
        <v>77</v>
      </c>
      <c r="I288" s="409">
        <v>0.14814814814814817</v>
      </c>
      <c r="J288" s="409">
        <v>0.11944444444444444</v>
      </c>
      <c r="K288" s="7">
        <f t="shared" si="51"/>
        <v>0.2675925925925926</v>
      </c>
      <c r="L288" s="9"/>
    </row>
    <row r="289" spans="1:12" s="8" customFormat="1" ht="13.5" thickBot="1" x14ac:dyDescent="0.25">
      <c r="A289" s="1369" t="s">
        <v>90</v>
      </c>
      <c r="B289" s="1263">
        <v>514</v>
      </c>
      <c r="C289" s="94" t="s">
        <v>13</v>
      </c>
      <c r="D289" s="1369">
        <v>630</v>
      </c>
      <c r="E289" s="295" t="s">
        <v>85</v>
      </c>
      <c r="F289" s="282" t="s">
        <v>15</v>
      </c>
      <c r="G289" s="1369">
        <v>630</v>
      </c>
      <c r="H289" s="295" t="s">
        <v>171</v>
      </c>
      <c r="I289" s="409">
        <v>0.11096413874191652</v>
      </c>
      <c r="J289" s="409">
        <v>0.02</v>
      </c>
      <c r="K289" s="7">
        <f t="shared" si="51"/>
        <v>0.13096413874191651</v>
      </c>
      <c r="L289" s="9"/>
    </row>
    <row r="290" spans="1:12" s="8" customFormat="1" ht="13.5" thickBot="1" x14ac:dyDescent="0.25">
      <c r="A290" s="1369" t="s">
        <v>90</v>
      </c>
      <c r="B290" s="1263">
        <v>515</v>
      </c>
      <c r="C290" s="94" t="s">
        <v>13</v>
      </c>
      <c r="D290" s="1369">
        <v>1000</v>
      </c>
      <c r="E290" s="295" t="s">
        <v>576</v>
      </c>
      <c r="F290" s="282" t="s">
        <v>15</v>
      </c>
      <c r="G290" s="1369">
        <v>1000</v>
      </c>
      <c r="H290" s="295" t="s">
        <v>30</v>
      </c>
      <c r="I290" s="409">
        <v>0.16180555555555556</v>
      </c>
      <c r="J290" s="409">
        <v>0</v>
      </c>
      <c r="K290" s="7">
        <f t="shared" si="51"/>
        <v>0.16180555555555556</v>
      </c>
      <c r="L290" s="9"/>
    </row>
    <row r="291" spans="1:12" s="8" customFormat="1" ht="13.5" thickBot="1" x14ac:dyDescent="0.25">
      <c r="A291" s="1369" t="s">
        <v>90</v>
      </c>
      <c r="B291" s="1263">
        <v>516</v>
      </c>
      <c r="C291" s="94" t="s">
        <v>13</v>
      </c>
      <c r="D291" s="1369">
        <v>1250</v>
      </c>
      <c r="E291" s="295" t="s">
        <v>577</v>
      </c>
      <c r="F291" s="282" t="s">
        <v>15</v>
      </c>
      <c r="G291" s="1369">
        <v>1250</v>
      </c>
      <c r="H291" s="295" t="s">
        <v>201</v>
      </c>
      <c r="I291" s="409">
        <v>7.9259259259259252E-2</v>
      </c>
      <c r="J291" s="409">
        <v>0.10092592592592592</v>
      </c>
      <c r="K291" s="7">
        <f t="shared" si="51"/>
        <v>0.18018518518518517</v>
      </c>
      <c r="L291" s="9"/>
    </row>
    <row r="292" spans="1:12" s="8" customFormat="1" ht="13.5" thickBot="1" x14ac:dyDescent="0.25">
      <c r="A292" s="1369" t="s">
        <v>90</v>
      </c>
      <c r="B292" s="1263">
        <v>518</v>
      </c>
      <c r="C292" s="94" t="s">
        <v>13</v>
      </c>
      <c r="D292" s="1369">
        <v>1000</v>
      </c>
      <c r="E292" s="295" t="s">
        <v>154</v>
      </c>
      <c r="F292" s="282" t="s">
        <v>15</v>
      </c>
      <c r="G292" s="1369">
        <v>1000</v>
      </c>
      <c r="H292" s="295" t="s">
        <v>272</v>
      </c>
      <c r="I292" s="409">
        <v>0</v>
      </c>
      <c r="J292" s="409">
        <v>5.2083333333333336E-2</v>
      </c>
      <c r="K292" s="7">
        <f t="shared" si="51"/>
        <v>5.2083333333333336E-2</v>
      </c>
      <c r="L292" s="9"/>
    </row>
    <row r="293" spans="1:12" s="8" customFormat="1" ht="13.5" thickBot="1" x14ac:dyDescent="0.25">
      <c r="A293" s="1369" t="s">
        <v>90</v>
      </c>
      <c r="B293" s="1263">
        <v>519</v>
      </c>
      <c r="C293" s="94" t="s">
        <v>13</v>
      </c>
      <c r="D293" s="1369">
        <v>1000</v>
      </c>
      <c r="E293" s="295" t="s">
        <v>157</v>
      </c>
      <c r="F293" s="282" t="s">
        <v>15</v>
      </c>
      <c r="G293" s="1369">
        <v>1000</v>
      </c>
      <c r="H293" s="295" t="s">
        <v>79</v>
      </c>
      <c r="I293" s="409">
        <v>7.8935185185185192E-2</v>
      </c>
      <c r="J293" s="409">
        <v>0.09</v>
      </c>
      <c r="K293" s="7">
        <f t="shared" si="51"/>
        <v>0.16893518518518519</v>
      </c>
      <c r="L293" s="9"/>
    </row>
    <row r="294" spans="1:12" s="8" customFormat="1" ht="13.5" thickBot="1" x14ac:dyDescent="0.25">
      <c r="A294" s="1534" t="s">
        <v>90</v>
      </c>
      <c r="B294" s="1264">
        <v>520</v>
      </c>
      <c r="C294" s="1265" t="s">
        <v>13</v>
      </c>
      <c r="D294" s="1534">
        <v>1000</v>
      </c>
      <c r="E294" s="1362" t="s">
        <v>22</v>
      </c>
      <c r="F294" s="59" t="s">
        <v>15</v>
      </c>
      <c r="G294" s="1534">
        <v>1000</v>
      </c>
      <c r="H294" s="1362" t="s">
        <v>266</v>
      </c>
      <c r="I294" s="1611">
        <v>7.9166666666666677E-2</v>
      </c>
      <c r="J294" s="1611">
        <v>0.09</v>
      </c>
      <c r="K294" s="7">
        <f t="shared" si="51"/>
        <v>0.16916666666666669</v>
      </c>
      <c r="L294" s="9"/>
    </row>
    <row r="295" spans="1:12" s="8" customFormat="1" x14ac:dyDescent="0.2">
      <c r="A295" s="1570"/>
      <c r="B295" s="266"/>
      <c r="C295" s="265"/>
      <c r="D295" s="1605"/>
      <c r="E295" s="1596"/>
      <c r="F295" s="36"/>
      <c r="G295" s="1605"/>
      <c r="H295" s="1596"/>
      <c r="I295" s="1616"/>
      <c r="J295" s="1616"/>
      <c r="K295" s="7"/>
      <c r="L295" s="9"/>
    </row>
    <row r="296" spans="1:12" s="1471" customFormat="1" ht="15.75" thickBot="1" x14ac:dyDescent="0.3">
      <c r="A296" s="1771" t="s">
        <v>352</v>
      </c>
      <c r="B296" s="1771"/>
      <c r="C296" s="1771"/>
      <c r="D296" s="1771"/>
      <c r="E296" s="1771"/>
      <c r="F296" s="1771"/>
      <c r="G296" s="1771"/>
      <c r="H296" s="1771"/>
      <c r="I296" s="1771"/>
      <c r="J296" s="1771"/>
      <c r="K296" s="1472"/>
      <c r="L296" s="1473"/>
    </row>
    <row r="297" spans="1:12" s="8" customFormat="1" ht="13.5" thickBot="1" x14ac:dyDescent="0.25">
      <c r="A297" s="1569" t="s">
        <v>129</v>
      </c>
      <c r="B297" s="1259">
        <v>1</v>
      </c>
      <c r="C297" s="1258" t="s">
        <v>13</v>
      </c>
      <c r="D297" s="1606">
        <v>1250</v>
      </c>
      <c r="E297" s="295" t="s">
        <v>49</v>
      </c>
      <c r="F297" s="1260" t="s">
        <v>15</v>
      </c>
      <c r="G297" s="1606">
        <v>1250</v>
      </c>
      <c r="H297" s="295"/>
      <c r="I297" s="409">
        <v>8.3518518518518534E-2</v>
      </c>
      <c r="J297" s="409">
        <v>0.08</v>
      </c>
      <c r="K297" s="7">
        <f t="shared" si="51"/>
        <v>0.16351851851851854</v>
      </c>
      <c r="L297" s="9"/>
    </row>
    <row r="298" spans="1:12" s="8" customFormat="1" ht="13.5" thickBot="1" x14ac:dyDescent="0.25">
      <c r="A298" s="1569" t="s">
        <v>90</v>
      </c>
      <c r="B298" s="1259">
        <v>11</v>
      </c>
      <c r="C298" s="1258" t="s">
        <v>13</v>
      </c>
      <c r="D298" s="1606">
        <v>1000</v>
      </c>
      <c r="E298" s="295" t="s">
        <v>62</v>
      </c>
      <c r="F298" s="1260" t="s">
        <v>15</v>
      </c>
      <c r="G298" s="1606">
        <v>1000</v>
      </c>
      <c r="H298" s="295" t="s">
        <v>287</v>
      </c>
      <c r="I298" s="409">
        <v>0.14074074074074075</v>
      </c>
      <c r="J298" s="409">
        <v>7.6157407407407424E-2</v>
      </c>
      <c r="K298" s="7">
        <f t="shared" si="51"/>
        <v>0.21689814814814817</v>
      </c>
      <c r="L298" s="9"/>
    </row>
    <row r="299" spans="1:12" s="8" customFormat="1" ht="13.5" thickBot="1" x14ac:dyDescent="0.25">
      <c r="A299" s="1569" t="s">
        <v>90</v>
      </c>
      <c r="B299" s="1259">
        <v>12</v>
      </c>
      <c r="C299" s="1258" t="s">
        <v>13</v>
      </c>
      <c r="D299" s="1606">
        <v>1000</v>
      </c>
      <c r="E299" s="295" t="s">
        <v>63</v>
      </c>
      <c r="F299" s="1260" t="s">
        <v>15</v>
      </c>
      <c r="G299" s="1606">
        <v>1000</v>
      </c>
      <c r="H299" s="295" t="s">
        <v>31</v>
      </c>
      <c r="I299" s="409">
        <v>0.12407407407407407</v>
      </c>
      <c r="J299" s="409">
        <v>7.0000000000000007E-2</v>
      </c>
      <c r="K299" s="7">
        <f t="shared" si="51"/>
        <v>0.19407407407407407</v>
      </c>
      <c r="L299" s="9"/>
    </row>
    <row r="300" spans="1:12" s="8" customFormat="1" ht="13.5" thickBot="1" x14ac:dyDescent="0.25">
      <c r="A300" s="1569" t="s">
        <v>90</v>
      </c>
      <c r="B300" s="1259">
        <v>13</v>
      </c>
      <c r="C300" s="1258" t="s">
        <v>13</v>
      </c>
      <c r="D300" s="1606">
        <v>1250</v>
      </c>
      <c r="E300" s="295" t="s">
        <v>232</v>
      </c>
      <c r="F300" s="1260" t="s">
        <v>15</v>
      </c>
      <c r="G300" s="1606">
        <v>1250</v>
      </c>
      <c r="H300" s="415" t="s">
        <v>413</v>
      </c>
      <c r="I300" s="409">
        <v>0.16</v>
      </c>
      <c r="J300" s="409">
        <v>0.1375925925925926</v>
      </c>
      <c r="K300" s="7">
        <f t="shared" si="51"/>
        <v>0.29759259259259263</v>
      </c>
      <c r="L300" s="9"/>
    </row>
    <row r="301" spans="1:12" s="8" customFormat="1" ht="13.5" thickBot="1" x14ac:dyDescent="0.25">
      <c r="A301" s="1569" t="s">
        <v>90</v>
      </c>
      <c r="B301" s="1259">
        <v>14</v>
      </c>
      <c r="C301" s="1258" t="s">
        <v>13</v>
      </c>
      <c r="D301" s="1606">
        <v>630</v>
      </c>
      <c r="E301" s="295" t="s">
        <v>266</v>
      </c>
      <c r="F301" s="1260" t="s">
        <v>15</v>
      </c>
      <c r="G301" s="1606">
        <v>630</v>
      </c>
      <c r="H301" s="295" t="s">
        <v>82</v>
      </c>
      <c r="I301" s="409">
        <v>0.10601851851851851</v>
      </c>
      <c r="J301" s="409">
        <v>0.10347222222222222</v>
      </c>
      <c r="K301" s="7">
        <f t="shared" si="51"/>
        <v>0.20949074074074073</v>
      </c>
      <c r="L301" s="9"/>
    </row>
    <row r="302" spans="1:12" s="8" customFormat="1" ht="13.5" thickBot="1" x14ac:dyDescent="0.25">
      <c r="A302" s="1569" t="s">
        <v>90</v>
      </c>
      <c r="B302" s="1259">
        <v>15</v>
      </c>
      <c r="C302" s="1258" t="s">
        <v>13</v>
      </c>
      <c r="D302" s="1606">
        <v>1250</v>
      </c>
      <c r="E302" s="295" t="s">
        <v>329</v>
      </c>
      <c r="F302" s="1260" t="s">
        <v>15</v>
      </c>
      <c r="G302" s="1606">
        <v>1250</v>
      </c>
      <c r="H302" s="295" t="s">
        <v>297</v>
      </c>
      <c r="I302" s="409">
        <v>6.2407407407407404E-2</v>
      </c>
      <c r="J302" s="409">
        <v>4.8703703703703707E-2</v>
      </c>
      <c r="K302" s="7">
        <f t="shared" si="51"/>
        <v>0.1111111111111111</v>
      </c>
      <c r="L302" s="9"/>
    </row>
    <row r="303" spans="1:12" s="8" customFormat="1" ht="13.5" thickBot="1" x14ac:dyDescent="0.25">
      <c r="A303" s="1569" t="s">
        <v>129</v>
      </c>
      <c r="B303" s="1259">
        <v>2</v>
      </c>
      <c r="C303" s="1258" t="s">
        <v>13</v>
      </c>
      <c r="D303" s="1606">
        <v>1000</v>
      </c>
      <c r="E303" s="295" t="s">
        <v>156</v>
      </c>
      <c r="F303" s="1260" t="s">
        <v>15</v>
      </c>
      <c r="G303" s="1606">
        <v>1000</v>
      </c>
      <c r="H303" s="295" t="s">
        <v>149</v>
      </c>
      <c r="I303" s="409">
        <v>6.504629629629631E-2</v>
      </c>
      <c r="J303" s="409">
        <v>0.11087962962962962</v>
      </c>
      <c r="K303" s="7">
        <f t="shared" si="51"/>
        <v>0.17592592592592593</v>
      </c>
      <c r="L303" s="9"/>
    </row>
    <row r="304" spans="1:12" s="8" customFormat="1" ht="13.5" thickBot="1" x14ac:dyDescent="0.25">
      <c r="A304" s="1569" t="s">
        <v>90</v>
      </c>
      <c r="B304" s="1259">
        <v>21</v>
      </c>
      <c r="C304" s="1258" t="s">
        <v>13</v>
      </c>
      <c r="D304" s="1606">
        <v>1250</v>
      </c>
      <c r="E304" s="295" t="s">
        <v>83</v>
      </c>
      <c r="F304" s="1260" t="s">
        <v>15</v>
      </c>
      <c r="G304" s="1606">
        <v>1250</v>
      </c>
      <c r="H304" s="295" t="s">
        <v>291</v>
      </c>
      <c r="I304" s="409">
        <v>6.5925925925925929E-2</v>
      </c>
      <c r="J304" s="409">
        <v>0.05</v>
      </c>
      <c r="K304" s="7">
        <f t="shared" si="51"/>
        <v>0.11592592592592593</v>
      </c>
      <c r="L304" s="9"/>
    </row>
    <row r="305" spans="1:12" s="8" customFormat="1" ht="13.5" thickBot="1" x14ac:dyDescent="0.25">
      <c r="A305" s="1569" t="s">
        <v>90</v>
      </c>
      <c r="B305" s="1259">
        <v>22</v>
      </c>
      <c r="C305" s="1258" t="s">
        <v>13</v>
      </c>
      <c r="D305" s="1606">
        <v>1250</v>
      </c>
      <c r="E305" s="295" t="s">
        <v>266</v>
      </c>
      <c r="F305" s="1260" t="s">
        <v>15</v>
      </c>
      <c r="G305" s="1606">
        <v>1250</v>
      </c>
      <c r="H305" s="295" t="s">
        <v>144</v>
      </c>
      <c r="I305" s="409">
        <v>7.9259259259259252E-2</v>
      </c>
      <c r="J305" s="409">
        <v>8.111111111111112E-2</v>
      </c>
      <c r="K305" s="7">
        <f t="shared" si="51"/>
        <v>0.16037037037037039</v>
      </c>
      <c r="L305" s="9"/>
    </row>
    <row r="306" spans="1:12" s="8" customFormat="1" ht="13.5" thickBot="1" x14ac:dyDescent="0.25">
      <c r="A306" s="1569" t="s">
        <v>90</v>
      </c>
      <c r="B306" s="1259">
        <v>23</v>
      </c>
      <c r="C306" s="1258" t="s">
        <v>13</v>
      </c>
      <c r="D306" s="1606">
        <v>1000</v>
      </c>
      <c r="E306" s="295" t="s">
        <v>528</v>
      </c>
      <c r="F306" s="1260" t="s">
        <v>15</v>
      </c>
      <c r="G306" s="1606">
        <v>1000</v>
      </c>
      <c r="H306" s="295" t="s">
        <v>83</v>
      </c>
      <c r="I306" s="409">
        <v>0.12824074074074074</v>
      </c>
      <c r="J306" s="409">
        <v>0.16574074074074074</v>
      </c>
      <c r="K306" s="7">
        <f t="shared" si="51"/>
        <v>0.29398148148148151</v>
      </c>
      <c r="L306" s="9"/>
    </row>
    <row r="307" spans="1:12" s="8" customFormat="1" ht="13.5" thickBot="1" x14ac:dyDescent="0.25">
      <c r="A307" s="1569" t="s">
        <v>90</v>
      </c>
      <c r="B307" s="1259">
        <v>24</v>
      </c>
      <c r="C307" s="1258" t="s">
        <v>13</v>
      </c>
      <c r="D307" s="1606">
        <v>1250</v>
      </c>
      <c r="E307" s="295" t="s">
        <v>72</v>
      </c>
      <c r="F307" s="1260" t="s">
        <v>15</v>
      </c>
      <c r="G307" s="1606">
        <v>1250</v>
      </c>
      <c r="H307" s="295" t="s">
        <v>29</v>
      </c>
      <c r="I307" s="409">
        <v>0.11833333333333333</v>
      </c>
      <c r="J307" s="409">
        <v>3.5925925925925931E-2</v>
      </c>
      <c r="K307" s="7">
        <f t="shared" si="51"/>
        <v>0.15425925925925926</v>
      </c>
      <c r="L307" s="9"/>
    </row>
    <row r="308" spans="1:12" s="8" customFormat="1" ht="13.5" thickBot="1" x14ac:dyDescent="0.25">
      <c r="A308" s="1569" t="s">
        <v>90</v>
      </c>
      <c r="B308" s="1259">
        <v>25</v>
      </c>
      <c r="C308" s="1258" t="s">
        <v>13</v>
      </c>
      <c r="D308" s="1606">
        <v>1000</v>
      </c>
      <c r="E308" s="295" t="s">
        <v>174</v>
      </c>
      <c r="F308" s="1260" t="s">
        <v>15</v>
      </c>
      <c r="G308" s="1606">
        <v>1000</v>
      </c>
      <c r="H308" s="295" t="s">
        <v>82</v>
      </c>
      <c r="I308" s="409">
        <v>0.21412037037037035</v>
      </c>
      <c r="J308" s="409">
        <v>3.1018518518518518E-2</v>
      </c>
      <c r="K308" s="7">
        <f t="shared" si="51"/>
        <v>0.24513888888888888</v>
      </c>
      <c r="L308" s="9"/>
    </row>
    <row r="309" spans="1:12" s="8" customFormat="1" ht="13.5" thickBot="1" x14ac:dyDescent="0.25">
      <c r="A309" s="1569" t="s">
        <v>129</v>
      </c>
      <c r="B309" s="1259">
        <v>3</v>
      </c>
      <c r="C309" s="1258" t="s">
        <v>13</v>
      </c>
      <c r="D309" s="1606">
        <v>1250</v>
      </c>
      <c r="E309" s="295" t="s">
        <v>49</v>
      </c>
      <c r="F309" s="1260" t="s">
        <v>15</v>
      </c>
      <c r="G309" s="1606">
        <v>1250</v>
      </c>
      <c r="H309" s="295" t="s">
        <v>232</v>
      </c>
      <c r="I309" s="409">
        <v>0.13092592592592592</v>
      </c>
      <c r="J309" s="409">
        <v>0.03</v>
      </c>
      <c r="K309" s="7">
        <f t="shared" si="51"/>
        <v>0.16092592592592592</v>
      </c>
      <c r="L309" s="9"/>
    </row>
    <row r="310" spans="1:12" s="8" customFormat="1" ht="13.5" thickBot="1" x14ac:dyDescent="0.25">
      <c r="A310" s="1569" t="s">
        <v>90</v>
      </c>
      <c r="B310" s="1259">
        <v>31</v>
      </c>
      <c r="C310" s="1258" t="s">
        <v>13</v>
      </c>
      <c r="D310" s="1606">
        <v>1250</v>
      </c>
      <c r="E310" s="295" t="s">
        <v>167</v>
      </c>
      <c r="F310" s="1260" t="s">
        <v>15</v>
      </c>
      <c r="G310" s="1606">
        <v>1250</v>
      </c>
      <c r="H310" s="295" t="s">
        <v>172</v>
      </c>
      <c r="I310" s="409">
        <v>0.14944444444444446</v>
      </c>
      <c r="J310" s="409">
        <v>0</v>
      </c>
      <c r="K310" s="7">
        <f t="shared" si="51"/>
        <v>0.14944444444444446</v>
      </c>
      <c r="L310" s="9"/>
    </row>
    <row r="311" spans="1:12" s="8" customFormat="1" ht="13.5" thickBot="1" x14ac:dyDescent="0.25">
      <c r="A311" s="1569" t="s">
        <v>90</v>
      </c>
      <c r="B311" s="1259">
        <v>32</v>
      </c>
      <c r="C311" s="1258" t="s">
        <v>13</v>
      </c>
      <c r="D311" s="1606">
        <v>1000</v>
      </c>
      <c r="E311" s="295" t="s">
        <v>366</v>
      </c>
      <c r="F311" s="1260" t="s">
        <v>15</v>
      </c>
      <c r="G311" s="1606">
        <v>1000</v>
      </c>
      <c r="H311" s="295" t="s">
        <v>157</v>
      </c>
      <c r="I311" s="409">
        <v>0.12013888888888888</v>
      </c>
      <c r="J311" s="409">
        <v>4.6064814814814815E-2</v>
      </c>
      <c r="K311" s="7">
        <f t="shared" si="51"/>
        <v>0.16620370370370369</v>
      </c>
      <c r="L311" s="9"/>
    </row>
    <row r="312" spans="1:12" s="8" customFormat="1" ht="13.5" thickBot="1" x14ac:dyDescent="0.25">
      <c r="A312" s="1569" t="s">
        <v>90</v>
      </c>
      <c r="B312" s="1259">
        <v>33</v>
      </c>
      <c r="C312" s="1258" t="s">
        <v>13</v>
      </c>
      <c r="D312" s="1606">
        <v>1000</v>
      </c>
      <c r="E312" s="295" t="s">
        <v>232</v>
      </c>
      <c r="F312" s="1260" t="s">
        <v>15</v>
      </c>
      <c r="G312" s="1606">
        <v>1000</v>
      </c>
      <c r="H312" s="295" t="s">
        <v>232</v>
      </c>
      <c r="I312" s="409">
        <v>7.3611111111111113E-2</v>
      </c>
      <c r="J312" s="409">
        <v>0.11412037037037037</v>
      </c>
      <c r="K312" s="7">
        <f t="shared" si="51"/>
        <v>0.1877314814814815</v>
      </c>
      <c r="L312" s="9"/>
    </row>
    <row r="313" spans="1:12" s="8" customFormat="1" ht="13.5" thickBot="1" x14ac:dyDescent="0.25">
      <c r="A313" s="1569" t="s">
        <v>90</v>
      </c>
      <c r="B313" s="1259">
        <v>34</v>
      </c>
      <c r="C313" s="1258" t="s">
        <v>13</v>
      </c>
      <c r="D313" s="1606">
        <v>1250</v>
      </c>
      <c r="E313" s="295" t="s">
        <v>266</v>
      </c>
      <c r="F313" s="1260" t="s">
        <v>15</v>
      </c>
      <c r="G313" s="1606">
        <v>1250</v>
      </c>
      <c r="H313" s="295" t="s">
        <v>82</v>
      </c>
      <c r="I313" s="409">
        <v>5.1296296296296298E-2</v>
      </c>
      <c r="J313" s="409">
        <v>0.12</v>
      </c>
      <c r="K313" s="7">
        <f t="shared" si="51"/>
        <v>0.17129629629629628</v>
      </c>
      <c r="L313" s="9"/>
    </row>
    <row r="314" spans="1:12" s="8" customFormat="1" ht="13.5" thickBot="1" x14ac:dyDescent="0.25">
      <c r="A314" s="1569" t="s">
        <v>90</v>
      </c>
      <c r="B314" s="1259">
        <v>35</v>
      </c>
      <c r="C314" s="1258" t="s">
        <v>13</v>
      </c>
      <c r="D314" s="1606">
        <v>1250</v>
      </c>
      <c r="E314" s="295" t="s">
        <v>82</v>
      </c>
      <c r="F314" s="1260" t="s">
        <v>15</v>
      </c>
      <c r="G314" s="1606">
        <v>1250</v>
      </c>
      <c r="H314" s="295" t="s">
        <v>348</v>
      </c>
      <c r="I314" s="409">
        <v>8.0925925925925915E-2</v>
      </c>
      <c r="J314" s="409">
        <v>0.11277777777777777</v>
      </c>
      <c r="K314" s="7">
        <f t="shared" si="51"/>
        <v>0.19370370370370368</v>
      </c>
      <c r="L314" s="9"/>
    </row>
    <row r="315" spans="1:12" s="8" customFormat="1" ht="13.5" thickBot="1" x14ac:dyDescent="0.25">
      <c r="A315" s="1568" t="s">
        <v>90</v>
      </c>
      <c r="B315" s="1261">
        <v>36</v>
      </c>
      <c r="C315" s="1245" t="s">
        <v>13</v>
      </c>
      <c r="D315" s="1607">
        <v>1000</v>
      </c>
      <c r="E315" s="1362" t="s">
        <v>236</v>
      </c>
      <c r="F315" s="1262" t="s">
        <v>15</v>
      </c>
      <c r="G315" s="1607">
        <v>1000</v>
      </c>
      <c r="H315" s="1362" t="s">
        <v>893</v>
      </c>
      <c r="I315" s="1611">
        <v>5.694444444444445E-2</v>
      </c>
      <c r="J315" s="1611">
        <v>0.09</v>
      </c>
      <c r="K315" s="7">
        <f t="shared" si="51"/>
        <v>0.14694444444444443</v>
      </c>
      <c r="L315" s="9"/>
    </row>
    <row r="316" spans="1:12" s="8" customFormat="1" x14ac:dyDescent="0.2">
      <c r="A316" s="1570"/>
      <c r="B316" s="266"/>
      <c r="C316" s="265"/>
      <c r="D316" s="1605"/>
      <c r="E316" s="408"/>
      <c r="F316" s="36"/>
      <c r="G316" s="1605"/>
      <c r="H316" s="408"/>
      <c r="I316" s="1616"/>
      <c r="J316" s="1616"/>
      <c r="K316" s="7"/>
      <c r="L316" s="9"/>
    </row>
    <row r="317" spans="1:12" s="1471" customFormat="1" ht="15.75" thickBot="1" x14ac:dyDescent="0.3">
      <c r="A317" s="1771" t="s">
        <v>354</v>
      </c>
      <c r="B317" s="1771"/>
      <c r="C317" s="1771"/>
      <c r="D317" s="1771"/>
      <c r="E317" s="1771"/>
      <c r="F317" s="1771"/>
      <c r="G317" s="1771"/>
      <c r="H317" s="1771"/>
      <c r="I317" s="1771"/>
      <c r="J317" s="1771"/>
      <c r="K317" s="1472"/>
      <c r="L317" s="1473"/>
    </row>
    <row r="318" spans="1:12" s="8" customFormat="1" ht="13.5" thickBot="1" x14ac:dyDescent="0.25">
      <c r="A318" s="72" t="s">
        <v>90</v>
      </c>
      <c r="B318" s="1263">
        <v>551</v>
      </c>
      <c r="C318" s="94" t="s">
        <v>13</v>
      </c>
      <c r="D318" s="1369">
        <v>1250</v>
      </c>
      <c r="E318" s="295" t="s">
        <v>29</v>
      </c>
      <c r="F318" s="282" t="s">
        <v>15</v>
      </c>
      <c r="G318" s="1369">
        <v>1250</v>
      </c>
      <c r="H318" s="295" t="s">
        <v>14</v>
      </c>
      <c r="I318" s="409">
        <v>4.2592592592592599E-2</v>
      </c>
      <c r="J318" s="409">
        <v>0.04</v>
      </c>
      <c r="K318" s="7">
        <f t="shared" si="51"/>
        <v>8.2592592592592606E-2</v>
      </c>
      <c r="L318" s="9"/>
    </row>
    <row r="319" spans="1:12" s="8" customFormat="1" ht="13.5" thickBot="1" x14ac:dyDescent="0.25">
      <c r="A319" s="72" t="s">
        <v>90</v>
      </c>
      <c r="B319" s="1263">
        <v>552</v>
      </c>
      <c r="C319" s="94" t="s">
        <v>13</v>
      </c>
      <c r="D319" s="1369">
        <v>1250</v>
      </c>
      <c r="E319" s="295"/>
      <c r="F319" s="282" t="s">
        <v>15</v>
      </c>
      <c r="G319" s="1369">
        <v>1250</v>
      </c>
      <c r="H319" s="295" t="s">
        <v>62</v>
      </c>
      <c r="I319" s="409">
        <v>3.1905961376994124E-4</v>
      </c>
      <c r="J319" s="409">
        <v>4.6481481481481485E-2</v>
      </c>
      <c r="K319" s="7">
        <f t="shared" si="51"/>
        <v>4.6800541095251426E-2</v>
      </c>
      <c r="L319" s="9"/>
    </row>
    <row r="320" spans="1:12" s="8" customFormat="1" ht="13.5" thickBot="1" x14ac:dyDescent="0.25">
      <c r="A320" s="72" t="s">
        <v>90</v>
      </c>
      <c r="B320" s="1263">
        <v>553</v>
      </c>
      <c r="C320" s="94" t="s">
        <v>13</v>
      </c>
      <c r="D320" s="1369">
        <v>1250</v>
      </c>
      <c r="E320" s="295" t="s">
        <v>77</v>
      </c>
      <c r="F320" s="282" t="s">
        <v>15</v>
      </c>
      <c r="G320" s="1369">
        <v>1250</v>
      </c>
      <c r="H320" s="295" t="s">
        <v>79</v>
      </c>
      <c r="I320" s="409">
        <v>5.4444444444444448E-2</v>
      </c>
      <c r="J320" s="409">
        <v>0.01</v>
      </c>
      <c r="K320" s="7">
        <f t="shared" si="51"/>
        <v>6.4444444444444443E-2</v>
      </c>
      <c r="L320" s="9"/>
    </row>
    <row r="321" spans="1:12" s="8" customFormat="1" ht="13.5" thickBot="1" x14ac:dyDescent="0.25">
      <c r="A321" s="72" t="s">
        <v>90</v>
      </c>
      <c r="B321" s="1263">
        <v>554</v>
      </c>
      <c r="C321" s="94" t="s">
        <v>13</v>
      </c>
      <c r="D321" s="1369">
        <v>1250</v>
      </c>
      <c r="E321" s="295" t="s">
        <v>268</v>
      </c>
      <c r="F321" s="282" t="s">
        <v>15</v>
      </c>
      <c r="G321" s="1369">
        <v>1250</v>
      </c>
      <c r="H321" s="295" t="s">
        <v>65</v>
      </c>
      <c r="I321" s="409">
        <v>2.8888888888888888E-2</v>
      </c>
      <c r="J321" s="409">
        <v>4.4259259259259262E-2</v>
      </c>
      <c r="K321" s="7">
        <f t="shared" si="51"/>
        <v>7.3148148148148157E-2</v>
      </c>
      <c r="L321" s="9"/>
    </row>
    <row r="322" spans="1:12" s="8" customFormat="1" ht="13.5" thickBot="1" x14ac:dyDescent="0.25">
      <c r="A322" s="72" t="s">
        <v>90</v>
      </c>
      <c r="B322" s="1263">
        <v>555</v>
      </c>
      <c r="C322" s="94" t="s">
        <v>13</v>
      </c>
      <c r="D322" s="1369">
        <v>1250</v>
      </c>
      <c r="E322" s="295" t="s">
        <v>28</v>
      </c>
      <c r="F322" s="282" t="s">
        <v>15</v>
      </c>
      <c r="G322" s="1369">
        <v>1250</v>
      </c>
      <c r="H322" s="295" t="s">
        <v>65</v>
      </c>
      <c r="I322" s="409">
        <v>1.4444444444444444E-2</v>
      </c>
      <c r="J322" s="409">
        <v>3.9259259259259265E-2</v>
      </c>
      <c r="K322" s="7">
        <f t="shared" si="51"/>
        <v>5.3703703703703712E-2</v>
      </c>
      <c r="L322" s="9"/>
    </row>
    <row r="323" spans="1:12" s="8" customFormat="1" ht="13.5" thickBot="1" x14ac:dyDescent="0.25">
      <c r="A323" s="72" t="s">
        <v>90</v>
      </c>
      <c r="B323" s="1263">
        <v>556</v>
      </c>
      <c r="C323" s="94" t="s">
        <v>13</v>
      </c>
      <c r="D323" s="1369">
        <v>1250</v>
      </c>
      <c r="E323" s="295" t="s">
        <v>79</v>
      </c>
      <c r="F323" s="282" t="s">
        <v>15</v>
      </c>
      <c r="G323" s="1369">
        <v>1250</v>
      </c>
      <c r="H323" s="295" t="s">
        <v>287</v>
      </c>
      <c r="I323" s="409">
        <v>1.8518518518518519E-3</v>
      </c>
      <c r="J323" s="409">
        <v>4.1666666666666664E-2</v>
      </c>
      <c r="K323" s="7">
        <f t="shared" si="51"/>
        <v>4.3518518518518519E-2</v>
      </c>
      <c r="L323" s="9"/>
    </row>
    <row r="324" spans="1:12" s="8" customFormat="1" ht="13.5" thickBot="1" x14ac:dyDescent="0.25">
      <c r="A324" s="72" t="s">
        <v>90</v>
      </c>
      <c r="B324" s="1263">
        <v>557</v>
      </c>
      <c r="C324" s="94" t="s">
        <v>13</v>
      </c>
      <c r="D324" s="1369">
        <v>1250</v>
      </c>
      <c r="E324" s="295" t="s">
        <v>27</v>
      </c>
      <c r="F324" s="282" t="s">
        <v>15</v>
      </c>
      <c r="G324" s="1369">
        <v>1250</v>
      </c>
      <c r="H324" s="295" t="s">
        <v>60</v>
      </c>
      <c r="I324" s="409">
        <v>0.05</v>
      </c>
      <c r="J324" s="409">
        <v>7.0000000000000007E-2</v>
      </c>
      <c r="K324" s="7">
        <f t="shared" si="51"/>
        <v>0.12000000000000001</v>
      </c>
      <c r="L324" s="9"/>
    </row>
    <row r="325" spans="1:12" s="8" customFormat="1" ht="13.5" thickBot="1" x14ac:dyDescent="0.25">
      <c r="A325" s="63" t="s">
        <v>90</v>
      </c>
      <c r="B325" s="1264">
        <v>559</v>
      </c>
      <c r="C325" s="1265" t="s">
        <v>13</v>
      </c>
      <c r="D325" s="1534">
        <v>1000</v>
      </c>
      <c r="E325" s="1362"/>
      <c r="F325" s="59" t="s">
        <v>15</v>
      </c>
      <c r="G325" s="1534">
        <v>1000</v>
      </c>
      <c r="H325" s="1362"/>
      <c r="I325" s="1611">
        <v>1.412037037037037E-2</v>
      </c>
      <c r="J325" s="1611">
        <v>0.04</v>
      </c>
      <c r="K325" s="7">
        <f t="shared" si="51"/>
        <v>5.4120370370370374E-2</v>
      </c>
      <c r="L325" s="9"/>
    </row>
    <row r="326" spans="1:12" s="8" customFormat="1" x14ac:dyDescent="0.2">
      <c r="A326" s="1570"/>
      <c r="B326" s="266"/>
      <c r="C326" s="265"/>
      <c r="D326" s="1605"/>
      <c r="E326" s="1596"/>
      <c r="F326" s="36"/>
      <c r="G326" s="1605"/>
      <c r="H326" s="1596"/>
      <c r="I326" s="1616"/>
      <c r="J326" s="1616"/>
      <c r="K326" s="7"/>
      <c r="L326" s="9"/>
    </row>
    <row r="327" spans="1:12" s="1471" customFormat="1" ht="15.75" thickBot="1" x14ac:dyDescent="0.3">
      <c r="A327" s="1771" t="s">
        <v>355</v>
      </c>
      <c r="B327" s="1771"/>
      <c r="C327" s="1771"/>
      <c r="D327" s="1771"/>
      <c r="E327" s="1771"/>
      <c r="F327" s="1771"/>
      <c r="G327" s="1771"/>
      <c r="H327" s="1771"/>
      <c r="I327" s="1771"/>
      <c r="J327" s="1771"/>
      <c r="K327" s="1472"/>
      <c r="L327" s="1473"/>
    </row>
    <row r="328" spans="1:12" s="8" customFormat="1" x14ac:dyDescent="0.2">
      <c r="A328" s="1569" t="s">
        <v>129</v>
      </c>
      <c r="B328" s="1266">
        <v>2</v>
      </c>
      <c r="C328" s="1258" t="s">
        <v>13</v>
      </c>
      <c r="D328" s="1603">
        <v>1000</v>
      </c>
      <c r="E328" s="1597"/>
      <c r="F328" s="1267" t="s">
        <v>15</v>
      </c>
      <c r="G328" s="1606">
        <v>1000</v>
      </c>
      <c r="H328" s="1597"/>
      <c r="I328" s="1617">
        <v>0</v>
      </c>
      <c r="J328" s="1617">
        <v>0</v>
      </c>
      <c r="K328" s="7">
        <f t="shared" ref="K328:K329" si="53">I328+J328</f>
        <v>0</v>
      </c>
    </row>
    <row r="329" spans="1:12" s="8" customFormat="1" ht="13.5" thickBot="1" x14ac:dyDescent="0.25">
      <c r="A329" s="1571" t="s">
        <v>90</v>
      </c>
      <c r="B329" s="1269">
        <v>31002</v>
      </c>
      <c r="C329" s="1268" t="s">
        <v>13</v>
      </c>
      <c r="D329" s="1270">
        <v>2500</v>
      </c>
      <c r="E329" s="1571" t="s">
        <v>898</v>
      </c>
      <c r="F329" s="1270" t="s">
        <v>15</v>
      </c>
      <c r="G329" s="1571">
        <v>2500</v>
      </c>
      <c r="H329" s="1571" t="s">
        <v>907</v>
      </c>
      <c r="I329" s="1618">
        <v>0</v>
      </c>
      <c r="J329" s="1618">
        <v>0</v>
      </c>
      <c r="K329" s="7">
        <f t="shared" si="53"/>
        <v>0</v>
      </c>
    </row>
    <row r="330" spans="1:12" s="8" customFormat="1" x14ac:dyDescent="0.2">
      <c r="A330" s="1572"/>
      <c r="B330" s="10"/>
      <c r="C330" s="14"/>
      <c r="D330" s="1608"/>
      <c r="E330" s="1596"/>
      <c r="F330" s="14"/>
      <c r="G330" s="1608"/>
      <c r="H330" s="1596"/>
      <c r="I330" s="1596"/>
      <c r="J330" s="1596"/>
      <c r="K330" s="7"/>
      <c r="L330" s="9"/>
    </row>
  </sheetData>
  <autoFilter ref="A2:J2"/>
  <mergeCells count="15">
    <mergeCell ref="A296:J296"/>
    <mergeCell ref="A317:J317"/>
    <mergeCell ref="A327:J327"/>
    <mergeCell ref="I17:J17"/>
    <mergeCell ref="B153:B154"/>
    <mergeCell ref="A153:A154"/>
    <mergeCell ref="A259:J259"/>
    <mergeCell ref="A268:J268"/>
    <mergeCell ref="A1:A2"/>
    <mergeCell ref="I9:J9"/>
    <mergeCell ref="I4:J4"/>
    <mergeCell ref="I5:J5"/>
    <mergeCell ref="C1:E1"/>
    <mergeCell ref="F1:H1"/>
    <mergeCell ref="I1:J1"/>
  </mergeCells>
  <pageMargins left="0.59055118110236227" right="0.39370078740157483" top="0.78740157480314965" bottom="0.59055118110236227" header="0.51181102362204722" footer="0.51181102362204722"/>
  <pageSetup paperSize="8" scale="74" orientation="landscape" horizontalDpi="300" verticalDpi="300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1"/>
  <sheetViews>
    <sheetView topLeftCell="A184" zoomScaleNormal="100" workbookViewId="0">
      <selection activeCell="B201" sqref="B201"/>
    </sheetView>
  </sheetViews>
  <sheetFormatPr defaultRowHeight="15" x14ac:dyDescent="0.25"/>
  <cols>
    <col min="1" max="2" width="9.140625" style="1217"/>
    <col min="3" max="3" width="16.5703125" style="1296" bestFit="1" customWidth="1"/>
    <col min="4" max="5" width="9.140625" style="1296"/>
    <col min="6" max="6" width="16.5703125" style="1296" bestFit="1" customWidth="1"/>
    <col min="7" max="10" width="9.140625" style="1296"/>
    <col min="11" max="11" width="8.7109375" style="1216" customWidth="1"/>
    <col min="12" max="16384" width="9.140625" style="1216"/>
  </cols>
  <sheetData>
    <row r="1" spans="1:12" ht="15.75" customHeight="1" thickBot="1" x14ac:dyDescent="0.3">
      <c r="A1" s="1790" t="s">
        <v>2</v>
      </c>
      <c r="B1" s="1792" t="s">
        <v>356</v>
      </c>
      <c r="C1" s="1794" t="s">
        <v>4</v>
      </c>
      <c r="D1" s="1795"/>
      <c r="E1" s="1796"/>
      <c r="F1" s="1797" t="s">
        <v>5</v>
      </c>
      <c r="G1" s="1798"/>
      <c r="H1" s="1799"/>
      <c r="I1" s="1800" t="s">
        <v>1</v>
      </c>
      <c r="J1" s="1801"/>
      <c r="K1" s="1240"/>
    </row>
    <row r="2" spans="1:12" ht="15.75" thickBot="1" x14ac:dyDescent="0.3">
      <c r="A2" s="1791"/>
      <c r="B2" s="1793"/>
      <c r="C2" s="1239" t="s">
        <v>9</v>
      </c>
      <c r="D2" s="1347" t="s">
        <v>10</v>
      </c>
      <c r="E2" s="1297" t="s">
        <v>11</v>
      </c>
      <c r="F2" s="1316" t="s">
        <v>9</v>
      </c>
      <c r="G2" s="423" t="s">
        <v>10</v>
      </c>
      <c r="H2" s="1297" t="s">
        <v>11</v>
      </c>
      <c r="I2" s="1320" t="s">
        <v>6</v>
      </c>
      <c r="J2" s="1330" t="s">
        <v>7</v>
      </c>
      <c r="K2" s="1219"/>
    </row>
    <row r="3" spans="1:12" ht="19.5" customHeight="1" thickBot="1" x14ac:dyDescent="0.3">
      <c r="A3" s="1787" t="s">
        <v>1043</v>
      </c>
      <c r="B3" s="1786"/>
      <c r="C3" s="1786"/>
      <c r="D3" s="1788"/>
      <c r="E3" s="1788"/>
      <c r="F3" s="1786"/>
      <c r="G3" s="1786"/>
      <c r="H3" s="1786"/>
      <c r="I3" s="1786"/>
      <c r="J3" s="1789"/>
      <c r="K3" s="1233"/>
    </row>
    <row r="4" spans="1:12" x14ac:dyDescent="0.25">
      <c r="A4" s="1238" t="s">
        <v>12</v>
      </c>
      <c r="B4" s="1390">
        <v>20015</v>
      </c>
      <c r="C4" s="1317" t="s">
        <v>13</v>
      </c>
      <c r="D4" s="1298">
        <v>1600</v>
      </c>
      <c r="E4" s="1298" t="s">
        <v>274</v>
      </c>
      <c r="F4" s="1278" t="s">
        <v>357</v>
      </c>
      <c r="G4" s="1278">
        <v>1600</v>
      </c>
      <c r="H4" s="1278" t="s">
        <v>287</v>
      </c>
      <c r="I4" s="1321">
        <v>7.0000000000000007E-2</v>
      </c>
      <c r="J4" s="1321">
        <v>0.11</v>
      </c>
      <c r="K4" s="1219">
        <f t="shared" ref="K4:K19" si="0">I4+J4</f>
        <v>0.18</v>
      </c>
      <c r="L4" s="1237"/>
    </row>
    <row r="5" spans="1:12" x14ac:dyDescent="0.25">
      <c r="A5" s="1236" t="s">
        <v>90</v>
      </c>
      <c r="B5" s="1391">
        <v>20017</v>
      </c>
      <c r="C5" s="1318" t="s">
        <v>13</v>
      </c>
      <c r="D5" s="1318">
        <v>1000</v>
      </c>
      <c r="E5" s="1299" t="s">
        <v>79</v>
      </c>
      <c r="F5" s="1279" t="s">
        <v>15</v>
      </c>
      <c r="G5" s="1276">
        <v>1000</v>
      </c>
      <c r="H5" s="1279" t="s">
        <v>427</v>
      </c>
      <c r="I5" s="1322">
        <v>0.09</v>
      </c>
      <c r="J5" s="1322">
        <v>0.14000000000000001</v>
      </c>
      <c r="K5" s="1219">
        <f t="shared" si="0"/>
        <v>0.23</v>
      </c>
    </row>
    <row r="6" spans="1:12" x14ac:dyDescent="0.25">
      <c r="A6" s="1236" t="s">
        <v>231</v>
      </c>
      <c r="B6" s="1391">
        <v>20018</v>
      </c>
      <c r="C6" s="1318" t="s">
        <v>13</v>
      </c>
      <c r="D6" s="1318">
        <v>1000</v>
      </c>
      <c r="E6" s="1299" t="s">
        <v>273</v>
      </c>
      <c r="F6" s="1279" t="s">
        <v>15</v>
      </c>
      <c r="G6" s="1276">
        <v>1000</v>
      </c>
      <c r="H6" s="1279" t="s">
        <v>850</v>
      </c>
      <c r="I6" s="1322">
        <v>7.0000000000000007E-2</v>
      </c>
      <c r="J6" s="1322">
        <v>0.11</v>
      </c>
      <c r="K6" s="1219">
        <f t="shared" si="0"/>
        <v>0.18</v>
      </c>
    </row>
    <row r="7" spans="1:12" x14ac:dyDescent="0.25">
      <c r="A7" s="1236" t="s">
        <v>231</v>
      </c>
      <c r="B7" s="1391">
        <v>20019</v>
      </c>
      <c r="C7" s="1318" t="s">
        <v>13</v>
      </c>
      <c r="D7" s="1318">
        <v>1000</v>
      </c>
      <c r="E7" s="1299" t="s">
        <v>62</v>
      </c>
      <c r="F7" s="1279" t="s">
        <v>15</v>
      </c>
      <c r="G7" s="1276">
        <v>1000</v>
      </c>
      <c r="H7" s="1279" t="s">
        <v>228</v>
      </c>
      <c r="I7" s="1322">
        <v>0.14000000000000001</v>
      </c>
      <c r="J7" s="1322">
        <v>0.16</v>
      </c>
      <c r="K7" s="1219">
        <f t="shared" si="0"/>
        <v>0.30000000000000004</v>
      </c>
    </row>
    <row r="8" spans="1:12" x14ac:dyDescent="0.25">
      <c r="A8" s="1236" t="s">
        <v>90</v>
      </c>
      <c r="B8" s="1391">
        <v>20020</v>
      </c>
      <c r="C8" s="1318" t="s">
        <v>13</v>
      </c>
      <c r="D8" s="1318">
        <v>1600</v>
      </c>
      <c r="E8" s="1299" t="s">
        <v>1042</v>
      </c>
      <c r="F8" s="1276" t="s">
        <v>15</v>
      </c>
      <c r="G8" s="1276">
        <v>1600</v>
      </c>
      <c r="H8" s="1279" t="s">
        <v>1041</v>
      </c>
      <c r="I8" s="1322">
        <v>0.13</v>
      </c>
      <c r="J8" s="1322">
        <v>0.13</v>
      </c>
      <c r="K8" s="1219">
        <f t="shared" si="0"/>
        <v>0.26</v>
      </c>
    </row>
    <row r="9" spans="1:12" x14ac:dyDescent="0.25">
      <c r="A9" s="1236" t="s">
        <v>90</v>
      </c>
      <c r="B9" s="1391">
        <v>20020</v>
      </c>
      <c r="C9" s="1318" t="s">
        <v>181</v>
      </c>
      <c r="D9" s="1318">
        <v>1600</v>
      </c>
      <c r="E9" s="1299" t="s">
        <v>161</v>
      </c>
      <c r="F9" s="1279" t="s">
        <v>61</v>
      </c>
      <c r="G9" s="1276">
        <v>1600</v>
      </c>
      <c r="H9" s="1279" t="s">
        <v>28</v>
      </c>
      <c r="I9" s="1322">
        <v>0.14000000000000001</v>
      </c>
      <c r="J9" s="1322">
        <v>0.18</v>
      </c>
      <c r="K9" s="1219">
        <f t="shared" si="0"/>
        <v>0.32</v>
      </c>
    </row>
    <row r="10" spans="1:12" x14ac:dyDescent="0.25">
      <c r="A10" s="1236" t="s">
        <v>90</v>
      </c>
      <c r="B10" s="1391">
        <v>20021</v>
      </c>
      <c r="C10" s="1318" t="s">
        <v>13</v>
      </c>
      <c r="D10" s="1318">
        <v>1600</v>
      </c>
      <c r="E10" s="1299" t="s">
        <v>223</v>
      </c>
      <c r="F10" s="1279" t="s">
        <v>15</v>
      </c>
      <c r="G10" s="1276">
        <v>1600</v>
      </c>
      <c r="H10" s="1279" t="s">
        <v>1031</v>
      </c>
      <c r="I10" s="1322">
        <v>0.06</v>
      </c>
      <c r="J10" s="1322">
        <v>7.0000000000000007E-2</v>
      </c>
      <c r="K10" s="1219">
        <f t="shared" si="0"/>
        <v>0.13</v>
      </c>
    </row>
    <row r="11" spans="1:12" x14ac:dyDescent="0.25">
      <c r="A11" s="1236" t="s">
        <v>90</v>
      </c>
      <c r="B11" s="1391">
        <v>20021</v>
      </c>
      <c r="C11" s="1318" t="s">
        <v>181</v>
      </c>
      <c r="D11" s="1318">
        <v>1600</v>
      </c>
      <c r="E11" s="1299" t="s">
        <v>223</v>
      </c>
      <c r="F11" s="1279" t="s">
        <v>61</v>
      </c>
      <c r="G11" s="1276">
        <v>1600</v>
      </c>
      <c r="H11" s="1279" t="s">
        <v>16</v>
      </c>
      <c r="I11" s="1322">
        <v>0.08</v>
      </c>
      <c r="J11" s="1322">
        <v>7.0000000000000007E-2</v>
      </c>
      <c r="K11" s="1219">
        <f t="shared" si="0"/>
        <v>0.15000000000000002</v>
      </c>
    </row>
    <row r="12" spans="1:12" x14ac:dyDescent="0.25">
      <c r="A12" s="1236" t="s">
        <v>90</v>
      </c>
      <c r="B12" s="1391">
        <v>20022</v>
      </c>
      <c r="C12" s="1318" t="s">
        <v>13</v>
      </c>
      <c r="D12" s="1318">
        <v>1600</v>
      </c>
      <c r="E12" s="1299" t="s">
        <v>78</v>
      </c>
      <c r="F12" s="1279" t="s">
        <v>15</v>
      </c>
      <c r="G12" s="1276">
        <v>1600</v>
      </c>
      <c r="H12" s="1279" t="s">
        <v>1039</v>
      </c>
      <c r="I12" s="1322">
        <v>0.03</v>
      </c>
      <c r="J12" s="1322">
        <v>0.06</v>
      </c>
      <c r="K12" s="1219">
        <f t="shared" si="0"/>
        <v>0.09</v>
      </c>
    </row>
    <row r="13" spans="1:12" x14ac:dyDescent="0.25">
      <c r="A13" s="1276" t="s">
        <v>90</v>
      </c>
      <c r="B13" s="1391">
        <v>20022</v>
      </c>
      <c r="C13" s="1318" t="s">
        <v>181</v>
      </c>
      <c r="D13" s="1381">
        <v>1600</v>
      </c>
      <c r="E13" s="1426" t="s">
        <v>1040</v>
      </c>
      <c r="F13" s="1279" t="s">
        <v>61</v>
      </c>
      <c r="G13" s="1276">
        <v>1600</v>
      </c>
      <c r="H13" s="1279" t="s">
        <v>291</v>
      </c>
      <c r="I13" s="1322">
        <v>0.05</v>
      </c>
      <c r="J13" s="1322">
        <v>0.06</v>
      </c>
      <c r="K13" s="1219">
        <f t="shared" si="0"/>
        <v>0.11</v>
      </c>
    </row>
    <row r="14" spans="1:12" x14ac:dyDescent="0.25">
      <c r="A14" s="1276" t="s">
        <v>90</v>
      </c>
      <c r="B14" s="1391">
        <v>20023</v>
      </c>
      <c r="C14" s="1318" t="s">
        <v>13</v>
      </c>
      <c r="D14" s="1318">
        <v>1250</v>
      </c>
      <c r="E14" s="1699" t="s">
        <v>78</v>
      </c>
      <c r="F14" s="1279" t="s">
        <v>15</v>
      </c>
      <c r="G14" s="1276">
        <v>1250</v>
      </c>
      <c r="H14" s="1279" t="s">
        <v>1039</v>
      </c>
      <c r="I14" s="1322">
        <v>0.05</v>
      </c>
      <c r="J14" s="1322">
        <v>7.0000000000000007E-2</v>
      </c>
      <c r="K14" s="1219">
        <f t="shared" si="0"/>
        <v>0.12000000000000001</v>
      </c>
    </row>
    <row r="15" spans="1:12" x14ac:dyDescent="0.25">
      <c r="A15" s="1276" t="s">
        <v>90</v>
      </c>
      <c r="B15" s="1391">
        <v>20024</v>
      </c>
      <c r="C15" s="1318" t="s">
        <v>13</v>
      </c>
      <c r="D15" s="1318">
        <v>1250</v>
      </c>
      <c r="E15" s="1299" t="s">
        <v>78</v>
      </c>
      <c r="F15" s="1279" t="s">
        <v>15</v>
      </c>
      <c r="G15" s="1276">
        <v>1250</v>
      </c>
      <c r="H15" s="1279" t="s">
        <v>1039</v>
      </c>
      <c r="I15" s="1322">
        <v>0.05</v>
      </c>
      <c r="J15" s="1322">
        <v>0.06</v>
      </c>
      <c r="K15" s="1219">
        <f t="shared" si="0"/>
        <v>0.11</v>
      </c>
    </row>
    <row r="16" spans="1:12" x14ac:dyDescent="0.25">
      <c r="A16" s="1277" t="s">
        <v>90</v>
      </c>
      <c r="B16" s="1391">
        <v>20025</v>
      </c>
      <c r="C16" s="1318" t="s">
        <v>13</v>
      </c>
      <c r="D16" s="1318">
        <v>1250</v>
      </c>
      <c r="E16" s="1299" t="s">
        <v>78</v>
      </c>
      <c r="F16" s="1279" t="s">
        <v>15</v>
      </c>
      <c r="G16" s="1276">
        <v>1250</v>
      </c>
      <c r="H16" s="1279" t="s">
        <v>1039</v>
      </c>
      <c r="I16" s="1322">
        <v>7.0000000000000007E-2</v>
      </c>
      <c r="J16" s="1322">
        <v>0.06</v>
      </c>
      <c r="K16" s="1219">
        <f t="shared" si="0"/>
        <v>0.13</v>
      </c>
    </row>
    <row r="17" spans="1:11" x14ac:dyDescent="0.25">
      <c r="A17" s="1276" t="s">
        <v>90</v>
      </c>
      <c r="B17" s="1391">
        <v>20026</v>
      </c>
      <c r="C17" s="1318" t="s">
        <v>13</v>
      </c>
      <c r="D17" s="1318">
        <v>1250</v>
      </c>
      <c r="E17" s="1299" t="s">
        <v>78</v>
      </c>
      <c r="F17" s="1279" t="s">
        <v>15</v>
      </c>
      <c r="G17" s="1276">
        <v>1250</v>
      </c>
      <c r="H17" s="1279" t="s">
        <v>1039</v>
      </c>
      <c r="I17" s="1322">
        <v>0.09</v>
      </c>
      <c r="J17" s="1322">
        <v>0.08</v>
      </c>
      <c r="K17" s="1219">
        <f t="shared" si="0"/>
        <v>0.16999999999999998</v>
      </c>
    </row>
    <row r="18" spans="1:11" x14ac:dyDescent="0.25">
      <c r="A18" s="1276" t="s">
        <v>368</v>
      </c>
      <c r="B18" s="1391">
        <v>5</v>
      </c>
      <c r="C18" s="1318" t="s">
        <v>13</v>
      </c>
      <c r="D18" s="1318">
        <v>1000</v>
      </c>
      <c r="E18" s="1300" t="s">
        <v>388</v>
      </c>
      <c r="F18" s="1279" t="s">
        <v>1044</v>
      </c>
      <c r="G18" s="1276" t="s">
        <v>1044</v>
      </c>
      <c r="H18" s="1279" t="s">
        <v>1044</v>
      </c>
      <c r="I18" s="1322">
        <v>0.1</v>
      </c>
      <c r="J18" s="1322"/>
      <c r="K18" s="1219">
        <f t="shared" si="0"/>
        <v>0.1</v>
      </c>
    </row>
    <row r="19" spans="1:11" ht="15.75" thickBot="1" x14ac:dyDescent="0.3">
      <c r="A19" s="1274" t="s">
        <v>368</v>
      </c>
      <c r="B19" s="1392">
        <v>6</v>
      </c>
      <c r="C19" s="1319" t="s">
        <v>54</v>
      </c>
      <c r="D19" s="1382">
        <v>1000</v>
      </c>
      <c r="E19" s="1301" t="s">
        <v>50</v>
      </c>
      <c r="F19" s="1280" t="s">
        <v>1044</v>
      </c>
      <c r="G19" s="1281" t="s">
        <v>1044</v>
      </c>
      <c r="H19" s="1280" t="s">
        <v>1044</v>
      </c>
      <c r="I19" s="1323">
        <v>0.05</v>
      </c>
      <c r="J19" s="1323"/>
      <c r="K19" s="1219">
        <f t="shared" si="0"/>
        <v>0.05</v>
      </c>
    </row>
    <row r="20" spans="1:11" ht="26.25" customHeight="1" thickBot="1" x14ac:dyDescent="0.3">
      <c r="A20" s="1780" t="s">
        <v>1038</v>
      </c>
      <c r="B20" s="1780"/>
      <c r="C20" s="1780"/>
      <c r="D20" s="1780"/>
      <c r="E20" s="1780"/>
      <c r="F20" s="1780"/>
      <c r="G20" s="1780"/>
      <c r="H20" s="1780"/>
      <c r="I20" s="1780"/>
      <c r="J20" s="1780"/>
      <c r="K20" s="1234"/>
    </row>
    <row r="21" spans="1:11" x14ac:dyDescent="0.25">
      <c r="A21" s="1275" t="s">
        <v>12</v>
      </c>
      <c r="B21" s="1390">
        <v>20001</v>
      </c>
      <c r="C21" s="1275" t="s">
        <v>181</v>
      </c>
      <c r="D21" s="1380">
        <v>1250</v>
      </c>
      <c r="E21" s="1278" t="s">
        <v>147</v>
      </c>
      <c r="F21" s="1284" t="s">
        <v>61</v>
      </c>
      <c r="G21" s="1278">
        <v>1250</v>
      </c>
      <c r="H21" s="1278" t="s">
        <v>400</v>
      </c>
      <c r="I21" s="1321">
        <v>0.03</v>
      </c>
      <c r="J21" s="1321">
        <v>0.04</v>
      </c>
      <c r="K21" s="1219">
        <f>I21+J21</f>
        <v>7.0000000000000007E-2</v>
      </c>
    </row>
    <row r="22" spans="1:11" x14ac:dyDescent="0.25">
      <c r="A22" s="1276" t="s">
        <v>12</v>
      </c>
      <c r="B22" s="1391">
        <v>20001</v>
      </c>
      <c r="C22" s="1276" t="s">
        <v>13</v>
      </c>
      <c r="D22" s="1236">
        <v>1600</v>
      </c>
      <c r="E22" s="1279" t="s">
        <v>358</v>
      </c>
      <c r="F22" s="1286" t="s">
        <v>15</v>
      </c>
      <c r="G22" s="1276">
        <v>1600</v>
      </c>
      <c r="H22" s="1279" t="s">
        <v>147</v>
      </c>
      <c r="I22" s="1322">
        <v>7.0000000000000007E-2</v>
      </c>
      <c r="J22" s="1322">
        <v>0.09</v>
      </c>
      <c r="K22" s="1219">
        <f>I22+J22</f>
        <v>0.16</v>
      </c>
    </row>
    <row r="23" spans="1:11" ht="16.5" customHeight="1" thickBot="1" x14ac:dyDescent="0.3">
      <c r="A23" s="1281" t="s">
        <v>90</v>
      </c>
      <c r="B23" s="1392">
        <v>20009</v>
      </c>
      <c r="C23" s="1281" t="s">
        <v>13</v>
      </c>
      <c r="D23" s="1383">
        <v>1000</v>
      </c>
      <c r="E23" s="1280" t="s">
        <v>966</v>
      </c>
      <c r="F23" s="1288" t="s">
        <v>15</v>
      </c>
      <c r="G23" s="1280">
        <v>1000</v>
      </c>
      <c r="H23" s="1280" t="s">
        <v>331</v>
      </c>
      <c r="I23" s="1323">
        <v>0.04</v>
      </c>
      <c r="J23" s="1323">
        <v>0.05</v>
      </c>
      <c r="K23" s="1219">
        <f>I23+J23</f>
        <v>0.09</v>
      </c>
    </row>
    <row r="24" spans="1:11" ht="27.75" customHeight="1" thickBot="1" x14ac:dyDescent="0.3">
      <c r="A24" s="1780" t="s">
        <v>1037</v>
      </c>
      <c r="B24" s="1780"/>
      <c r="C24" s="1780"/>
      <c r="D24" s="1780"/>
      <c r="E24" s="1780"/>
      <c r="F24" s="1780"/>
      <c r="G24" s="1780"/>
      <c r="H24" s="1780"/>
      <c r="I24" s="1780"/>
      <c r="J24" s="1780"/>
      <c r="K24" s="1780"/>
    </row>
    <row r="25" spans="1:11" x14ac:dyDescent="0.25">
      <c r="A25" s="1275" t="s">
        <v>90</v>
      </c>
      <c r="B25" s="1393">
        <v>20002</v>
      </c>
      <c r="C25" s="1275" t="s">
        <v>13</v>
      </c>
      <c r="D25" s="1290">
        <v>630</v>
      </c>
      <c r="E25" s="1278" t="s">
        <v>459</v>
      </c>
      <c r="F25" s="1284" t="s">
        <v>15</v>
      </c>
      <c r="G25" s="1275">
        <v>630</v>
      </c>
      <c r="H25" s="1305" t="s">
        <v>254</v>
      </c>
      <c r="I25" s="1324">
        <v>4.7766019988242217E-2</v>
      </c>
      <c r="J25" s="1371">
        <v>0.08</v>
      </c>
      <c r="K25" s="1219">
        <f>I25+J25</f>
        <v>0.12776601998824222</v>
      </c>
    </row>
    <row r="26" spans="1:11" ht="15.75" thickBot="1" x14ac:dyDescent="0.3">
      <c r="A26" s="1281" t="s">
        <v>90</v>
      </c>
      <c r="B26" s="1394">
        <v>20003</v>
      </c>
      <c r="C26" s="1281" t="s">
        <v>13</v>
      </c>
      <c r="D26" s="1291">
        <v>1250</v>
      </c>
      <c r="E26" s="1280" t="s">
        <v>166</v>
      </c>
      <c r="F26" s="1288" t="s">
        <v>15</v>
      </c>
      <c r="G26" s="1281">
        <v>1250</v>
      </c>
      <c r="H26" s="1307" t="s">
        <v>302</v>
      </c>
      <c r="I26" s="1325">
        <v>7.0000000000000007E-2</v>
      </c>
      <c r="J26" s="1372">
        <v>0.11</v>
      </c>
      <c r="K26" s="1219">
        <f>I26+J26</f>
        <v>0.18</v>
      </c>
    </row>
    <row r="27" spans="1:11" ht="27.75" customHeight="1" thickBot="1" x14ac:dyDescent="0.3">
      <c r="A27" s="1786" t="s">
        <v>1036</v>
      </c>
      <c r="B27" s="1786"/>
      <c r="C27" s="1786"/>
      <c r="D27" s="1786"/>
      <c r="E27" s="1786"/>
      <c r="F27" s="1786"/>
      <c r="G27" s="1786"/>
      <c r="H27" s="1786"/>
      <c r="I27" s="1786"/>
      <c r="J27" s="1786"/>
      <c r="K27" s="1233"/>
    </row>
    <row r="28" spans="1:11" x14ac:dyDescent="0.25">
      <c r="A28" s="1416" t="s">
        <v>90</v>
      </c>
      <c r="B28" s="1393">
        <v>43021</v>
      </c>
      <c r="C28" s="1275" t="s">
        <v>13</v>
      </c>
      <c r="D28" s="1290">
        <v>1600</v>
      </c>
      <c r="E28" s="1278" t="s">
        <v>85</v>
      </c>
      <c r="F28" s="1284" t="s">
        <v>15</v>
      </c>
      <c r="G28" s="1275">
        <v>1600</v>
      </c>
      <c r="H28" s="1284" t="s">
        <v>1035</v>
      </c>
      <c r="I28" s="1321">
        <v>0.14000000000000001</v>
      </c>
      <c r="J28" s="1373">
        <v>0.26</v>
      </c>
      <c r="K28" s="1219">
        <f>I28+J28</f>
        <v>0.4</v>
      </c>
    </row>
    <row r="29" spans="1:11" x14ac:dyDescent="0.25">
      <c r="A29" s="1417" t="s">
        <v>90</v>
      </c>
      <c r="B29" s="1395">
        <v>43022</v>
      </c>
      <c r="C29" s="1276" t="s">
        <v>13</v>
      </c>
      <c r="D29" s="1384">
        <v>1600</v>
      </c>
      <c r="E29" s="1279" t="s">
        <v>20</v>
      </c>
      <c r="F29" s="1286" t="s">
        <v>15</v>
      </c>
      <c r="G29" s="1276">
        <v>1600</v>
      </c>
      <c r="H29" s="1286" t="s">
        <v>85</v>
      </c>
      <c r="I29" s="1322">
        <v>0.17</v>
      </c>
      <c r="J29" s="1374">
        <v>0.28000000000000003</v>
      </c>
      <c r="K29" s="1219">
        <f>I29+J29</f>
        <v>0.45000000000000007</v>
      </c>
    </row>
    <row r="30" spans="1:11" x14ac:dyDescent="0.25">
      <c r="A30" s="1417" t="s">
        <v>90</v>
      </c>
      <c r="B30" s="1395">
        <v>43023</v>
      </c>
      <c r="C30" s="1276" t="s">
        <v>13</v>
      </c>
      <c r="D30" s="1384">
        <v>2500</v>
      </c>
      <c r="E30" s="1279" t="s">
        <v>20</v>
      </c>
      <c r="F30" s="1286" t="s">
        <v>15</v>
      </c>
      <c r="G30" s="1276">
        <v>2500</v>
      </c>
      <c r="H30" s="1286" t="s">
        <v>85</v>
      </c>
      <c r="I30" s="1322">
        <v>0.17</v>
      </c>
      <c r="J30" s="1374">
        <v>0.22</v>
      </c>
      <c r="K30" s="1219">
        <f>I30+J30</f>
        <v>0.39</v>
      </c>
    </row>
    <row r="31" spans="1:11" x14ac:dyDescent="0.25">
      <c r="A31" s="1417" t="s">
        <v>90</v>
      </c>
      <c r="B31" s="1395">
        <v>43024</v>
      </c>
      <c r="C31" s="1276" t="s">
        <v>13</v>
      </c>
      <c r="D31" s="1384">
        <v>1600</v>
      </c>
      <c r="E31" s="1279" t="s">
        <v>324</v>
      </c>
      <c r="F31" s="1286" t="s">
        <v>15</v>
      </c>
      <c r="G31" s="1276">
        <v>1600</v>
      </c>
      <c r="H31" s="1286" t="s">
        <v>206</v>
      </c>
      <c r="I31" s="1322">
        <v>0.15</v>
      </c>
      <c r="J31" s="1374">
        <v>0.15</v>
      </c>
      <c r="K31" s="1219">
        <f>I31+J31</f>
        <v>0.3</v>
      </c>
    </row>
    <row r="32" spans="1:11" ht="15.75" thickBot="1" x14ac:dyDescent="0.3">
      <c r="A32" s="1418" t="s">
        <v>90</v>
      </c>
      <c r="B32" s="1394">
        <v>43025</v>
      </c>
      <c r="C32" s="1281" t="s">
        <v>13</v>
      </c>
      <c r="D32" s="1291">
        <v>2500</v>
      </c>
      <c r="E32" s="1280" t="s">
        <v>578</v>
      </c>
      <c r="F32" s="1288" t="s">
        <v>15</v>
      </c>
      <c r="G32" s="1281">
        <v>2500</v>
      </c>
      <c r="H32" s="1288" t="s">
        <v>309</v>
      </c>
      <c r="I32" s="1323">
        <v>0.05</v>
      </c>
      <c r="J32" s="1375">
        <v>7.0000000000000007E-2</v>
      </c>
      <c r="K32" s="1219">
        <f>I32+J32</f>
        <v>0.12000000000000001</v>
      </c>
    </row>
    <row r="33" spans="1:11" ht="25.5" customHeight="1" thickBot="1" x14ac:dyDescent="0.3">
      <c r="A33" s="1780" t="s">
        <v>1034</v>
      </c>
      <c r="B33" s="1780"/>
      <c r="C33" s="1780"/>
      <c r="D33" s="1780"/>
      <c r="E33" s="1780"/>
      <c r="F33" s="1780"/>
      <c r="G33" s="1780"/>
      <c r="H33" s="1780"/>
      <c r="I33" s="1780"/>
      <c r="J33" s="1780"/>
      <c r="K33" s="1780"/>
    </row>
    <row r="34" spans="1:11" x14ac:dyDescent="0.25">
      <c r="A34" s="1419" t="s">
        <v>90</v>
      </c>
      <c r="B34" s="1396">
        <v>461</v>
      </c>
      <c r="C34" s="1275" t="s">
        <v>13</v>
      </c>
      <c r="D34" s="1290">
        <v>1000</v>
      </c>
      <c r="E34" s="1278" t="s">
        <v>215</v>
      </c>
      <c r="F34" s="1305" t="s">
        <v>15</v>
      </c>
      <c r="G34" s="1282">
        <v>1000</v>
      </c>
      <c r="H34" s="1308" t="s">
        <v>174</v>
      </c>
      <c r="I34" s="1321">
        <v>0.1</v>
      </c>
      <c r="J34" s="1373">
        <v>0.09</v>
      </c>
      <c r="K34" s="1219">
        <f>I34+J34</f>
        <v>0.19</v>
      </c>
    </row>
    <row r="35" spans="1:11" ht="15.75" thickBot="1" x14ac:dyDescent="0.3">
      <c r="A35" s="1420" t="s">
        <v>90</v>
      </c>
      <c r="B35" s="1397">
        <v>462</v>
      </c>
      <c r="C35" s="1281" t="s">
        <v>13</v>
      </c>
      <c r="D35" s="1291">
        <v>630</v>
      </c>
      <c r="E35" s="1280" t="s">
        <v>215</v>
      </c>
      <c r="F35" s="1307" t="s">
        <v>15</v>
      </c>
      <c r="G35" s="1283">
        <v>630</v>
      </c>
      <c r="H35" s="1309" t="s">
        <v>459</v>
      </c>
      <c r="I35" s="1323">
        <v>0.09</v>
      </c>
      <c r="J35" s="1375">
        <v>0.08</v>
      </c>
      <c r="K35" s="1219">
        <f>I35+J35</f>
        <v>0.16999999999999998</v>
      </c>
    </row>
    <row r="36" spans="1:11" ht="27" customHeight="1" thickBot="1" x14ac:dyDescent="0.3">
      <c r="A36" s="1780" t="s">
        <v>1033</v>
      </c>
      <c r="B36" s="1780"/>
      <c r="C36" s="1780"/>
      <c r="D36" s="1780"/>
      <c r="E36" s="1780"/>
      <c r="F36" s="1780"/>
      <c r="G36" s="1780"/>
      <c r="H36" s="1780"/>
      <c r="I36" s="1780"/>
      <c r="J36" s="1780"/>
      <c r="K36" s="1780"/>
    </row>
    <row r="37" spans="1:11" x14ac:dyDescent="0.25">
      <c r="A37" s="1238" t="s">
        <v>12</v>
      </c>
      <c r="B37" s="1390">
        <v>180</v>
      </c>
      <c r="C37" s="1275" t="s">
        <v>13</v>
      </c>
      <c r="D37" s="1275">
        <v>1250</v>
      </c>
      <c r="E37" s="1284" t="s">
        <v>77</v>
      </c>
      <c r="F37" s="1278" t="s">
        <v>15</v>
      </c>
      <c r="G37" s="1275">
        <v>1250</v>
      </c>
      <c r="H37" s="1284" t="s">
        <v>16</v>
      </c>
      <c r="I37" s="1321">
        <v>5.3703703703703715E-4</v>
      </c>
      <c r="J37" s="1373">
        <v>0.08</v>
      </c>
      <c r="K37" s="1219">
        <f t="shared" ref="K37:K42" si="1">I37+J37</f>
        <v>8.0537037037037032E-2</v>
      </c>
    </row>
    <row r="38" spans="1:11" x14ac:dyDescent="0.25">
      <c r="A38" s="1236" t="s">
        <v>90</v>
      </c>
      <c r="B38" s="1391">
        <v>172</v>
      </c>
      <c r="C38" s="1276" t="s">
        <v>13</v>
      </c>
      <c r="D38" s="1279">
        <v>1000</v>
      </c>
      <c r="E38" s="1286" t="s">
        <v>157</v>
      </c>
      <c r="F38" s="1279" t="s">
        <v>15</v>
      </c>
      <c r="G38" s="1279">
        <v>1000</v>
      </c>
      <c r="H38" s="1286" t="s">
        <v>1032</v>
      </c>
      <c r="I38" s="1322">
        <v>0.09</v>
      </c>
      <c r="J38" s="1374"/>
      <c r="K38" s="1219">
        <f t="shared" si="1"/>
        <v>0.09</v>
      </c>
    </row>
    <row r="39" spans="1:11" x14ac:dyDescent="0.25">
      <c r="A39" s="1236" t="s">
        <v>90</v>
      </c>
      <c r="B39" s="1391">
        <v>173</v>
      </c>
      <c r="C39" s="1276" t="s">
        <v>13</v>
      </c>
      <c r="D39" s="1279">
        <v>1000</v>
      </c>
      <c r="E39" s="1286" t="s">
        <v>1031</v>
      </c>
      <c r="F39" s="1279" t="s">
        <v>15</v>
      </c>
      <c r="G39" s="1279">
        <v>1000</v>
      </c>
      <c r="H39" s="1286" t="s">
        <v>1031</v>
      </c>
      <c r="I39" s="1322">
        <v>0.08</v>
      </c>
      <c r="J39" s="1374">
        <v>0.05</v>
      </c>
      <c r="K39" s="1219">
        <f t="shared" si="1"/>
        <v>0.13</v>
      </c>
    </row>
    <row r="40" spans="1:11" x14ac:dyDescent="0.25">
      <c r="A40" s="1236" t="s">
        <v>90</v>
      </c>
      <c r="B40" s="1391">
        <v>174</v>
      </c>
      <c r="C40" s="1276" t="s">
        <v>13</v>
      </c>
      <c r="D40" s="1279">
        <v>1250</v>
      </c>
      <c r="E40" s="1286" t="s">
        <v>35</v>
      </c>
      <c r="F40" s="1279" t="s">
        <v>15</v>
      </c>
      <c r="G40" s="1279">
        <v>1250</v>
      </c>
      <c r="H40" s="1286" t="s">
        <v>310</v>
      </c>
      <c r="I40" s="1322">
        <v>0.08</v>
      </c>
      <c r="J40" s="1374">
        <v>0.06</v>
      </c>
      <c r="K40" s="1219">
        <f t="shared" si="1"/>
        <v>0.14000000000000001</v>
      </c>
    </row>
    <row r="41" spans="1:11" x14ac:dyDescent="0.25">
      <c r="A41" s="1236" t="s">
        <v>90</v>
      </c>
      <c r="B41" s="1391">
        <v>185</v>
      </c>
      <c r="C41" s="1276" t="s">
        <v>13</v>
      </c>
      <c r="D41" s="1276">
        <v>1000</v>
      </c>
      <c r="E41" s="1286" t="s">
        <v>899</v>
      </c>
      <c r="F41" s="1279" t="s">
        <v>15</v>
      </c>
      <c r="G41" s="1276">
        <v>1000</v>
      </c>
      <c r="H41" s="1286" t="s">
        <v>71</v>
      </c>
      <c r="I41" s="1322">
        <v>0.1</v>
      </c>
      <c r="J41" s="1374">
        <v>0.08</v>
      </c>
      <c r="K41" s="1219">
        <f t="shared" si="1"/>
        <v>0.18</v>
      </c>
    </row>
    <row r="42" spans="1:11" ht="15.75" thickBot="1" x14ac:dyDescent="0.3">
      <c r="A42" s="1235" t="s">
        <v>90</v>
      </c>
      <c r="B42" s="1392">
        <v>186</v>
      </c>
      <c r="C42" s="1281" t="s">
        <v>13</v>
      </c>
      <c r="D42" s="1280">
        <v>1000</v>
      </c>
      <c r="E42" s="1288" t="s">
        <v>78</v>
      </c>
      <c r="F42" s="1280" t="s">
        <v>15</v>
      </c>
      <c r="G42" s="1280">
        <v>1000</v>
      </c>
      <c r="H42" s="1288" t="s">
        <v>295</v>
      </c>
      <c r="I42" s="1323"/>
      <c r="J42" s="1375">
        <v>0.11</v>
      </c>
      <c r="K42" s="1219">
        <f t="shared" si="1"/>
        <v>0.11</v>
      </c>
    </row>
    <row r="43" spans="1:11" ht="27.75" customHeight="1" thickBot="1" x14ac:dyDescent="0.3">
      <c r="A43" s="1780" t="s">
        <v>1030</v>
      </c>
      <c r="B43" s="1780"/>
      <c r="C43" s="1780"/>
      <c r="D43" s="1780"/>
      <c r="E43" s="1780"/>
      <c r="F43" s="1780"/>
      <c r="G43" s="1780"/>
      <c r="H43" s="1780"/>
      <c r="I43" s="1780"/>
      <c r="J43" s="1780"/>
      <c r="K43" s="1780"/>
    </row>
    <row r="44" spans="1:11" x14ac:dyDescent="0.25">
      <c r="A44" s="1275" t="s">
        <v>12</v>
      </c>
      <c r="B44" s="1393">
        <v>17103</v>
      </c>
      <c r="C44" s="1275" t="s">
        <v>13</v>
      </c>
      <c r="D44" s="1284">
        <v>1600</v>
      </c>
      <c r="E44" s="1278" t="s">
        <v>20</v>
      </c>
      <c r="F44" s="1278" t="s">
        <v>15</v>
      </c>
      <c r="G44" s="1278">
        <v>1600</v>
      </c>
      <c r="H44" s="1284" t="s">
        <v>85</v>
      </c>
      <c r="I44" s="1321">
        <v>0.08</v>
      </c>
      <c r="J44" s="1373">
        <v>0.08</v>
      </c>
      <c r="K44" s="1219">
        <f>I44+J44</f>
        <v>0.16</v>
      </c>
    </row>
    <row r="45" spans="1:11" x14ac:dyDescent="0.25">
      <c r="A45" s="1277" t="s">
        <v>12</v>
      </c>
      <c r="B45" s="1398">
        <v>18148</v>
      </c>
      <c r="C45" s="1277" t="s">
        <v>13</v>
      </c>
      <c r="D45" s="1285">
        <v>1600</v>
      </c>
      <c r="E45" s="1302" t="s">
        <v>85</v>
      </c>
      <c r="F45" s="1302" t="s">
        <v>15</v>
      </c>
      <c r="G45" s="1302">
        <v>1600</v>
      </c>
      <c r="H45" s="1285" t="s">
        <v>1029</v>
      </c>
      <c r="I45" s="1326">
        <v>7.0000000000000007E-2</v>
      </c>
      <c r="J45" s="1376">
        <v>0.09</v>
      </c>
      <c r="K45" s="1219">
        <f>SUM(I45:J45)</f>
        <v>0.16</v>
      </c>
    </row>
    <row r="46" spans="1:11" x14ac:dyDescent="0.25">
      <c r="A46" s="1276" t="s">
        <v>90</v>
      </c>
      <c r="B46" s="1395">
        <v>48012</v>
      </c>
      <c r="C46" s="1276" t="s">
        <v>13</v>
      </c>
      <c r="D46" s="1286">
        <v>1600</v>
      </c>
      <c r="E46" s="1279" t="s">
        <v>75</v>
      </c>
      <c r="F46" s="1279" t="s">
        <v>15</v>
      </c>
      <c r="G46" s="1279">
        <v>1600</v>
      </c>
      <c r="H46" s="1286" t="s">
        <v>363</v>
      </c>
      <c r="I46" s="1322">
        <v>0.17</v>
      </c>
      <c r="J46" s="1374">
        <v>0.18</v>
      </c>
      <c r="K46" s="1219">
        <f>I46+J46</f>
        <v>0.35</v>
      </c>
    </row>
    <row r="47" spans="1:11" x14ac:dyDescent="0.25">
      <c r="A47" s="1276" t="s">
        <v>90</v>
      </c>
      <c r="B47" s="1395">
        <v>48013</v>
      </c>
      <c r="C47" s="1276" t="s">
        <v>13</v>
      </c>
      <c r="D47" s="1286">
        <v>1600</v>
      </c>
      <c r="E47" s="1279" t="s">
        <v>243</v>
      </c>
      <c r="F47" s="1279" t="s">
        <v>15</v>
      </c>
      <c r="G47" s="1279">
        <v>1600</v>
      </c>
      <c r="H47" s="1286" t="s">
        <v>348</v>
      </c>
      <c r="I47" s="1322">
        <v>0.1</v>
      </c>
      <c r="J47" s="1374">
        <v>0.14000000000000001</v>
      </c>
      <c r="K47" s="1219">
        <f>I47+J47</f>
        <v>0.24000000000000002</v>
      </c>
    </row>
    <row r="48" spans="1:11" x14ac:dyDescent="0.25">
      <c r="A48" s="1276" t="s">
        <v>90</v>
      </c>
      <c r="B48" s="1395">
        <v>48014</v>
      </c>
      <c r="C48" s="1276" t="s">
        <v>13</v>
      </c>
      <c r="D48" s="1286">
        <v>1600</v>
      </c>
      <c r="E48" s="1279" t="s">
        <v>248</v>
      </c>
      <c r="F48" s="1279" t="s">
        <v>15</v>
      </c>
      <c r="G48" s="1279">
        <v>1600</v>
      </c>
      <c r="H48" s="1286" t="s">
        <v>179</v>
      </c>
      <c r="I48" s="1322">
        <v>8.188657407407407E-2</v>
      </c>
      <c r="J48" s="1374">
        <v>0.12</v>
      </c>
      <c r="K48" s="1219">
        <f>I48+J48</f>
        <v>0.20188657407407407</v>
      </c>
    </row>
    <row r="49" spans="1:11" x14ac:dyDescent="0.25">
      <c r="A49" s="1289" t="s">
        <v>90</v>
      </c>
      <c r="B49" s="1399">
        <v>48015</v>
      </c>
      <c r="C49" s="1289" t="s">
        <v>13</v>
      </c>
      <c r="D49" s="1287">
        <v>1600</v>
      </c>
      <c r="E49" s="1303" t="s">
        <v>75</v>
      </c>
      <c r="F49" s="1303" t="s">
        <v>15</v>
      </c>
      <c r="G49" s="1303">
        <v>1600</v>
      </c>
      <c r="H49" s="1287" t="s">
        <v>75</v>
      </c>
      <c r="I49" s="1327">
        <v>0.1</v>
      </c>
      <c r="J49" s="1377">
        <v>0.14000000000000001</v>
      </c>
      <c r="K49" s="1219">
        <f>I49+J49</f>
        <v>0.24000000000000002</v>
      </c>
    </row>
    <row r="50" spans="1:11" ht="15.75" thickBot="1" x14ac:dyDescent="0.3">
      <c r="A50" s="1421" t="s">
        <v>90</v>
      </c>
      <c r="B50" s="1400">
        <v>48016</v>
      </c>
      <c r="C50" s="1281" t="s">
        <v>13</v>
      </c>
      <c r="D50" s="1288">
        <v>1600</v>
      </c>
      <c r="E50" s="1304" t="s">
        <v>85</v>
      </c>
      <c r="F50" s="1280" t="s">
        <v>15</v>
      </c>
      <c r="G50" s="1280">
        <v>1600</v>
      </c>
      <c r="H50" s="1288" t="s">
        <v>23</v>
      </c>
      <c r="I50" s="1323">
        <v>0.11</v>
      </c>
      <c r="J50" s="1375">
        <v>0.09</v>
      </c>
      <c r="K50" s="1219">
        <f>I50+J50</f>
        <v>0.2</v>
      </c>
    </row>
    <row r="51" spans="1:11" ht="24" customHeight="1" thickBot="1" x14ac:dyDescent="0.3">
      <c r="A51" s="1780" t="s">
        <v>1028</v>
      </c>
      <c r="B51" s="1780"/>
      <c r="C51" s="1780"/>
      <c r="D51" s="1780"/>
      <c r="E51" s="1780"/>
      <c r="F51" s="1780"/>
      <c r="G51" s="1780"/>
      <c r="H51" s="1780"/>
      <c r="I51" s="1780"/>
      <c r="J51" s="1780"/>
      <c r="K51" s="1780"/>
    </row>
    <row r="52" spans="1:11" x14ac:dyDescent="0.25">
      <c r="A52" s="1238" t="s">
        <v>12</v>
      </c>
      <c r="B52" s="1390">
        <v>160</v>
      </c>
      <c r="C52" s="1275" t="s">
        <v>13</v>
      </c>
      <c r="D52" s="1278">
        <v>1250</v>
      </c>
      <c r="E52" s="1284" t="s">
        <v>55</v>
      </c>
      <c r="F52" s="1278" t="s">
        <v>15</v>
      </c>
      <c r="G52" s="1284">
        <v>1250</v>
      </c>
      <c r="H52" s="1278" t="s">
        <v>38</v>
      </c>
      <c r="I52" s="1321">
        <v>0.09</v>
      </c>
      <c r="J52" s="1373">
        <v>0.08</v>
      </c>
      <c r="K52" s="1219">
        <f>I52+J52</f>
        <v>0.16999999999999998</v>
      </c>
    </row>
    <row r="53" spans="1:11" x14ac:dyDescent="0.25">
      <c r="A53" s="1236" t="s">
        <v>90</v>
      </c>
      <c r="B53" s="1391">
        <v>161</v>
      </c>
      <c r="C53" s="1276" t="s">
        <v>13</v>
      </c>
      <c r="D53" s="1279">
        <v>1250</v>
      </c>
      <c r="E53" s="1286" t="s">
        <v>388</v>
      </c>
      <c r="F53" s="1279" t="s">
        <v>15</v>
      </c>
      <c r="G53" s="1286">
        <v>1250</v>
      </c>
      <c r="H53" s="1279" t="s">
        <v>274</v>
      </c>
      <c r="I53" s="1322">
        <v>0.08</v>
      </c>
      <c r="J53" s="1374">
        <v>0.12</v>
      </c>
      <c r="K53" s="1219">
        <f>I53+J53</f>
        <v>0.2</v>
      </c>
    </row>
    <row r="54" spans="1:11" ht="15.75" thickBot="1" x14ac:dyDescent="0.3">
      <c r="A54" s="1235" t="s">
        <v>90</v>
      </c>
      <c r="B54" s="1392">
        <v>162</v>
      </c>
      <c r="C54" s="1281" t="s">
        <v>13</v>
      </c>
      <c r="D54" s="1280">
        <v>1000</v>
      </c>
      <c r="E54" s="1288" t="s">
        <v>273</v>
      </c>
      <c r="F54" s="1280" t="s">
        <v>15</v>
      </c>
      <c r="G54" s="1288">
        <v>1000</v>
      </c>
      <c r="H54" s="1280" t="s">
        <v>273</v>
      </c>
      <c r="I54" s="1323">
        <v>0.03</v>
      </c>
      <c r="J54" s="1375">
        <v>0.08</v>
      </c>
      <c r="K54" s="1219">
        <f>I54+J54</f>
        <v>0.11</v>
      </c>
    </row>
    <row r="55" spans="1:11" ht="27.75" customHeight="1" thickBot="1" x14ac:dyDescent="0.3">
      <c r="A55" s="1780" t="s">
        <v>1027</v>
      </c>
      <c r="B55" s="1780"/>
      <c r="C55" s="1780"/>
      <c r="D55" s="1780"/>
      <c r="E55" s="1780"/>
      <c r="F55" s="1780"/>
      <c r="G55" s="1780"/>
      <c r="H55" s="1780"/>
      <c r="I55" s="1780"/>
      <c r="J55" s="1780"/>
      <c r="K55" s="1780"/>
    </row>
    <row r="56" spans="1:11" ht="18" customHeight="1" x14ac:dyDescent="0.25">
      <c r="A56" s="1422" t="s">
        <v>90</v>
      </c>
      <c r="B56" s="1396">
        <v>154</v>
      </c>
      <c r="C56" s="1275" t="s">
        <v>13</v>
      </c>
      <c r="D56" s="1278">
        <v>1000</v>
      </c>
      <c r="E56" s="1305" t="s">
        <v>30</v>
      </c>
      <c r="F56" s="1308" t="s">
        <v>15</v>
      </c>
      <c r="G56" s="1278">
        <v>1000</v>
      </c>
      <c r="H56" s="1284" t="s">
        <v>291</v>
      </c>
      <c r="I56" s="1321">
        <v>0.01</v>
      </c>
      <c r="J56" s="1373">
        <v>0.01</v>
      </c>
      <c r="K56" s="1219">
        <f>I56+J56</f>
        <v>0.02</v>
      </c>
    </row>
    <row r="57" spans="1:11" ht="15" customHeight="1" x14ac:dyDescent="0.25">
      <c r="A57" s="1423" t="s">
        <v>90</v>
      </c>
      <c r="B57" s="1255">
        <v>153</v>
      </c>
      <c r="C57" s="1276" t="s">
        <v>13</v>
      </c>
      <c r="D57" s="1426">
        <v>1000</v>
      </c>
      <c r="E57" s="1306" t="s">
        <v>72</v>
      </c>
      <c r="F57" s="1313" t="s">
        <v>15</v>
      </c>
      <c r="G57" s="1426">
        <v>1000</v>
      </c>
      <c r="H57" s="1286" t="s">
        <v>317</v>
      </c>
      <c r="I57" s="1322">
        <v>0.7</v>
      </c>
      <c r="J57" s="1374">
        <v>0.08</v>
      </c>
      <c r="K57" s="1219">
        <f>I57+J57</f>
        <v>0.77999999999999992</v>
      </c>
    </row>
    <row r="58" spans="1:11" x14ac:dyDescent="0.25">
      <c r="A58" s="1632" t="s">
        <v>90</v>
      </c>
      <c r="B58" s="1633">
        <v>152</v>
      </c>
      <c r="C58" s="1277" t="s">
        <v>13</v>
      </c>
      <c r="D58" s="1302">
        <v>1600</v>
      </c>
      <c r="E58" s="1634" t="s">
        <v>30</v>
      </c>
      <c r="F58" s="1624" t="s">
        <v>15</v>
      </c>
      <c r="G58" s="1302">
        <v>1600</v>
      </c>
      <c r="H58" s="1285" t="s">
        <v>291</v>
      </c>
      <c r="I58" s="1326">
        <v>0.06</v>
      </c>
      <c r="J58" s="1376">
        <v>0.06</v>
      </c>
      <c r="K58" s="1219">
        <f>I58+J58</f>
        <v>0.12</v>
      </c>
    </row>
    <row r="59" spans="1:11" x14ac:dyDescent="0.25">
      <c r="A59" s="1423" t="s">
        <v>90</v>
      </c>
      <c r="B59" s="1253">
        <v>151</v>
      </c>
      <c r="C59" s="1276" t="s">
        <v>13</v>
      </c>
      <c r="D59" s="1279">
        <v>1600</v>
      </c>
      <c r="E59" s="1306" t="s">
        <v>72</v>
      </c>
      <c r="F59" s="1313" t="s">
        <v>15</v>
      </c>
      <c r="G59" s="1279">
        <v>1600</v>
      </c>
      <c r="H59" s="1286" t="s">
        <v>317</v>
      </c>
      <c r="I59" s="1322">
        <v>0.06</v>
      </c>
      <c r="J59" s="1374">
        <v>0.08</v>
      </c>
      <c r="K59" s="1219">
        <f>I59+J59</f>
        <v>0.14000000000000001</v>
      </c>
    </row>
    <row r="60" spans="1:11" ht="15.75" thickBot="1" x14ac:dyDescent="0.3">
      <c r="A60" s="1421" t="s">
        <v>12</v>
      </c>
      <c r="B60" s="1397">
        <v>150</v>
      </c>
      <c r="C60" s="1281" t="s">
        <v>13</v>
      </c>
      <c r="D60" s="1280">
        <v>1600</v>
      </c>
      <c r="E60" s="1307" t="s">
        <v>161</v>
      </c>
      <c r="F60" s="1309" t="s">
        <v>15</v>
      </c>
      <c r="G60" s="1280">
        <v>1600</v>
      </c>
      <c r="H60" s="1288" t="s">
        <v>72</v>
      </c>
      <c r="I60" s="1323">
        <v>0.08</v>
      </c>
      <c r="J60" s="1375">
        <v>0.09</v>
      </c>
      <c r="K60" s="1219">
        <f>I60+J60</f>
        <v>0.16999999999999998</v>
      </c>
    </row>
    <row r="61" spans="1:11" ht="27.75" customHeight="1" thickBot="1" x14ac:dyDescent="0.3">
      <c r="A61" s="1780" t="s">
        <v>1026</v>
      </c>
      <c r="B61" s="1780"/>
      <c r="C61" s="1780"/>
      <c r="D61" s="1780"/>
      <c r="E61" s="1780"/>
      <c r="F61" s="1780"/>
      <c r="G61" s="1780"/>
      <c r="H61" s="1780"/>
      <c r="I61" s="1780"/>
      <c r="J61" s="1780"/>
      <c r="K61" s="1780"/>
    </row>
    <row r="62" spans="1:11" x14ac:dyDescent="0.25">
      <c r="A62" s="1275" t="s">
        <v>90</v>
      </c>
      <c r="B62" s="1390">
        <v>49003</v>
      </c>
      <c r="C62" s="1275" t="s">
        <v>13</v>
      </c>
      <c r="D62" s="1275">
        <v>1250</v>
      </c>
      <c r="E62" s="1278" t="s">
        <v>180</v>
      </c>
      <c r="F62" s="1278" t="s">
        <v>15</v>
      </c>
      <c r="G62" s="1275">
        <v>1250</v>
      </c>
      <c r="H62" s="1278" t="s">
        <v>28</v>
      </c>
      <c r="I62" s="1321">
        <v>0.12</v>
      </c>
      <c r="J62" s="1321">
        <v>0.1</v>
      </c>
      <c r="K62" s="1219">
        <f t="shared" ref="K62:K72" si="2">I62+J62</f>
        <v>0.22</v>
      </c>
    </row>
    <row r="63" spans="1:11" x14ac:dyDescent="0.25">
      <c r="A63" s="1276" t="s">
        <v>90</v>
      </c>
      <c r="B63" s="1391">
        <v>49004</v>
      </c>
      <c r="C63" s="1276" t="s">
        <v>13</v>
      </c>
      <c r="D63" s="1276">
        <v>1250</v>
      </c>
      <c r="E63" s="1279" t="s">
        <v>77</v>
      </c>
      <c r="F63" s="1279" t="s">
        <v>15</v>
      </c>
      <c r="G63" s="1276">
        <v>1250</v>
      </c>
      <c r="H63" s="1279" t="s">
        <v>36</v>
      </c>
      <c r="I63" s="1322">
        <v>0.11</v>
      </c>
      <c r="J63" s="1322">
        <v>0.08</v>
      </c>
      <c r="K63" s="1219">
        <f t="shared" si="2"/>
        <v>0.19</v>
      </c>
    </row>
    <row r="64" spans="1:11" x14ac:dyDescent="0.25">
      <c r="A64" s="1276" t="s">
        <v>90</v>
      </c>
      <c r="B64" s="1391">
        <v>49008</v>
      </c>
      <c r="C64" s="1276" t="s">
        <v>13</v>
      </c>
      <c r="D64" s="1276">
        <v>1250</v>
      </c>
      <c r="E64" s="1279" t="s">
        <v>77</v>
      </c>
      <c r="F64" s="1279" t="s">
        <v>15</v>
      </c>
      <c r="G64" s="1276">
        <v>1250</v>
      </c>
      <c r="H64" s="1279" t="s">
        <v>402</v>
      </c>
      <c r="I64" s="1322">
        <v>0.05</v>
      </c>
      <c r="J64" s="1322">
        <v>0.15</v>
      </c>
      <c r="K64" s="1219">
        <f t="shared" si="2"/>
        <v>0.2</v>
      </c>
    </row>
    <row r="65" spans="1:11" x14ac:dyDescent="0.25">
      <c r="A65" s="1276" t="s">
        <v>90</v>
      </c>
      <c r="B65" s="1391">
        <v>49009</v>
      </c>
      <c r="C65" s="1276" t="s">
        <v>13</v>
      </c>
      <c r="D65" s="1276">
        <v>1000</v>
      </c>
      <c r="E65" s="1279" t="s">
        <v>259</v>
      </c>
      <c r="F65" s="1279" t="s">
        <v>15</v>
      </c>
      <c r="G65" s="1276">
        <v>1000</v>
      </c>
      <c r="H65" s="1279" t="s">
        <v>383</v>
      </c>
      <c r="I65" s="1322">
        <v>0.12037037037037038</v>
      </c>
      <c r="J65" s="1322">
        <v>0.09</v>
      </c>
      <c r="K65" s="1219">
        <f t="shared" si="2"/>
        <v>0.21037037037037037</v>
      </c>
    </row>
    <row r="66" spans="1:11" x14ac:dyDescent="0.25">
      <c r="A66" s="1276" t="s">
        <v>90</v>
      </c>
      <c r="B66" s="1391">
        <v>49010</v>
      </c>
      <c r="C66" s="1276" t="s">
        <v>13</v>
      </c>
      <c r="D66" s="1276">
        <v>1000</v>
      </c>
      <c r="E66" s="1279" t="s">
        <v>78</v>
      </c>
      <c r="F66" s="1279" t="s">
        <v>15</v>
      </c>
      <c r="G66" s="1276">
        <v>1000</v>
      </c>
      <c r="H66" s="1279" t="s">
        <v>180</v>
      </c>
      <c r="I66" s="1322">
        <v>0.11</v>
      </c>
      <c r="J66" s="1322">
        <v>0.1</v>
      </c>
      <c r="K66" s="1219">
        <f t="shared" si="2"/>
        <v>0.21000000000000002</v>
      </c>
    </row>
    <row r="67" spans="1:11" ht="18" customHeight="1" x14ac:dyDescent="0.25">
      <c r="A67" s="1276" t="s">
        <v>90</v>
      </c>
      <c r="B67" s="1391">
        <v>49011</v>
      </c>
      <c r="C67" s="1276" t="s">
        <v>33</v>
      </c>
      <c r="D67" s="1276">
        <v>1250</v>
      </c>
      <c r="E67" s="1279" t="s">
        <v>28</v>
      </c>
      <c r="F67" s="1279" t="s">
        <v>15</v>
      </c>
      <c r="G67" s="1276">
        <v>1250</v>
      </c>
      <c r="H67" s="1279" t="s">
        <v>73</v>
      </c>
      <c r="I67" s="1322">
        <v>0.1</v>
      </c>
      <c r="J67" s="1322">
        <v>7.0000000000000007E-2</v>
      </c>
      <c r="K67" s="1219">
        <f t="shared" si="2"/>
        <v>0.17</v>
      </c>
    </row>
    <row r="68" spans="1:11" x14ac:dyDescent="0.25">
      <c r="A68" s="1276" t="s">
        <v>90</v>
      </c>
      <c r="B68" s="1391">
        <v>49005</v>
      </c>
      <c r="C68" s="1276" t="s">
        <v>13</v>
      </c>
      <c r="D68" s="1276">
        <v>1250</v>
      </c>
      <c r="E68" s="1279" t="s">
        <v>17</v>
      </c>
      <c r="F68" s="1279" t="s">
        <v>15</v>
      </c>
      <c r="G68" s="1276">
        <v>1250</v>
      </c>
      <c r="H68" s="1279" t="s">
        <v>65</v>
      </c>
      <c r="I68" s="1322">
        <v>0.05</v>
      </c>
      <c r="J68" s="1322">
        <v>5.0814814814814813E-2</v>
      </c>
      <c r="K68" s="1219">
        <f t="shared" si="2"/>
        <v>0.10081481481481482</v>
      </c>
    </row>
    <row r="69" spans="1:11" x14ac:dyDescent="0.25">
      <c r="A69" s="1276" t="s">
        <v>90</v>
      </c>
      <c r="B69" s="1391">
        <v>49006</v>
      </c>
      <c r="C69" s="1276" t="s">
        <v>13</v>
      </c>
      <c r="D69" s="1276">
        <v>1000</v>
      </c>
      <c r="E69" s="1279" t="s">
        <v>72</v>
      </c>
      <c r="F69" s="1279" t="s">
        <v>15</v>
      </c>
      <c r="G69" s="1276">
        <v>1000</v>
      </c>
      <c r="H69" s="1279" t="s">
        <v>276</v>
      </c>
      <c r="I69" s="1322">
        <v>0.04</v>
      </c>
      <c r="J69" s="1322">
        <v>7.0000000000000007E-2</v>
      </c>
      <c r="K69" s="1219">
        <f t="shared" si="2"/>
        <v>0.11000000000000001</v>
      </c>
    </row>
    <row r="70" spans="1:11" x14ac:dyDescent="0.25">
      <c r="A70" s="1289" t="s">
        <v>90</v>
      </c>
      <c r="B70" s="1401">
        <v>49007</v>
      </c>
      <c r="C70" s="1289" t="s">
        <v>13</v>
      </c>
      <c r="D70" s="1289">
        <v>1000</v>
      </c>
      <c r="E70" s="1303" t="s">
        <v>36</v>
      </c>
      <c r="F70" s="1303" t="s">
        <v>15</v>
      </c>
      <c r="G70" s="1289">
        <v>1000</v>
      </c>
      <c r="H70" s="1303" t="s">
        <v>16</v>
      </c>
      <c r="I70" s="1327">
        <v>0.04</v>
      </c>
      <c r="J70" s="1327">
        <v>0.04</v>
      </c>
      <c r="K70" s="1219">
        <f t="shared" si="2"/>
        <v>0.08</v>
      </c>
    </row>
    <row r="71" spans="1:11" x14ac:dyDescent="0.25">
      <c r="A71" s="1276" t="s">
        <v>368</v>
      </c>
      <c r="B71" s="1391">
        <v>3</v>
      </c>
      <c r="C71" s="1276" t="s">
        <v>13</v>
      </c>
      <c r="D71" s="73">
        <v>630</v>
      </c>
      <c r="E71" s="294" t="s">
        <v>171</v>
      </c>
      <c r="F71" s="1279"/>
      <c r="G71" s="1276"/>
      <c r="H71" s="1279"/>
      <c r="I71" s="404">
        <v>0.13</v>
      </c>
      <c r="J71" s="1322"/>
      <c r="K71" s="1219">
        <f t="shared" si="2"/>
        <v>0.13</v>
      </c>
    </row>
    <row r="72" spans="1:11" ht="15.75" thickBot="1" x14ac:dyDescent="0.3">
      <c r="A72" s="1281" t="s">
        <v>368</v>
      </c>
      <c r="B72" s="1392">
        <v>4</v>
      </c>
      <c r="C72" s="1281" t="s">
        <v>13</v>
      </c>
      <c r="D72" s="74">
        <v>630</v>
      </c>
      <c r="E72" s="296" t="s">
        <v>928</v>
      </c>
      <c r="F72" s="1280"/>
      <c r="G72" s="1281"/>
      <c r="H72" s="1280"/>
      <c r="I72" s="406">
        <v>0.19</v>
      </c>
      <c r="J72" s="1323"/>
      <c r="K72" s="1219">
        <f t="shared" si="2"/>
        <v>0.19</v>
      </c>
    </row>
    <row r="73" spans="1:11" ht="28.5" customHeight="1" thickBot="1" x14ac:dyDescent="0.3">
      <c r="A73" s="1780" t="s">
        <v>1025</v>
      </c>
      <c r="B73" s="1780"/>
      <c r="C73" s="1780"/>
      <c r="D73" s="1780"/>
      <c r="E73" s="1780"/>
      <c r="F73" s="1780"/>
      <c r="G73" s="1780"/>
      <c r="H73" s="1780"/>
      <c r="I73" s="1780"/>
      <c r="J73" s="1780"/>
      <c r="K73" s="1780"/>
    </row>
    <row r="74" spans="1:11" s="1218" customFormat="1" x14ac:dyDescent="0.25">
      <c r="A74" s="1275" t="s">
        <v>90</v>
      </c>
      <c r="B74" s="1393">
        <v>45020</v>
      </c>
      <c r="C74" s="1275" t="s">
        <v>13</v>
      </c>
      <c r="D74" s="1290">
        <v>1600</v>
      </c>
      <c r="E74" s="1278" t="s">
        <v>256</v>
      </c>
      <c r="F74" s="1278" t="s">
        <v>15</v>
      </c>
      <c r="G74" s="1238">
        <v>1600</v>
      </c>
      <c r="H74" s="1278" t="s">
        <v>388</v>
      </c>
      <c r="I74" s="1321">
        <v>0.12</v>
      </c>
      <c r="J74" s="1373">
        <v>0.08</v>
      </c>
      <c r="K74" s="1219">
        <f>I74+J74</f>
        <v>0.2</v>
      </c>
    </row>
    <row r="75" spans="1:11" x14ac:dyDescent="0.25">
      <c r="A75" s="1276" t="s">
        <v>90</v>
      </c>
      <c r="B75" s="1395">
        <v>45021</v>
      </c>
      <c r="C75" s="1276" t="s">
        <v>13</v>
      </c>
      <c r="D75" s="1384">
        <v>1600</v>
      </c>
      <c r="E75" s="1279" t="s">
        <v>629</v>
      </c>
      <c r="F75" s="1279" t="s">
        <v>15</v>
      </c>
      <c r="G75" s="1236">
        <v>1600</v>
      </c>
      <c r="H75" s="1279" t="s">
        <v>75</v>
      </c>
      <c r="I75" s="1322">
        <v>4.8032407407407413E-2</v>
      </c>
      <c r="J75" s="1374">
        <v>0.05</v>
      </c>
      <c r="K75" s="1219">
        <f>I75+J75</f>
        <v>9.8032407407407415E-2</v>
      </c>
    </row>
    <row r="76" spans="1:11" x14ac:dyDescent="0.25">
      <c r="A76" s="1276" t="s">
        <v>129</v>
      </c>
      <c r="B76" s="1395">
        <v>45022</v>
      </c>
      <c r="C76" s="1276" t="s">
        <v>13</v>
      </c>
      <c r="D76" s="1384">
        <v>1600</v>
      </c>
      <c r="E76" s="1279" t="s">
        <v>353</v>
      </c>
      <c r="F76" s="1279" t="s">
        <v>15</v>
      </c>
      <c r="G76" s="1236">
        <v>1600</v>
      </c>
      <c r="H76" s="1279" t="s">
        <v>83</v>
      </c>
      <c r="I76" s="1322">
        <v>7.3784722222222224E-2</v>
      </c>
      <c r="J76" s="1374">
        <v>7.0000000000000007E-2</v>
      </c>
      <c r="K76" s="1219">
        <f>I76+J76</f>
        <v>0.14378472222222222</v>
      </c>
    </row>
    <row r="77" spans="1:11" x14ac:dyDescent="0.25">
      <c r="A77" s="1277" t="s">
        <v>90</v>
      </c>
      <c r="B77" s="1561">
        <v>45023</v>
      </c>
      <c r="C77" s="1389" t="s">
        <v>13</v>
      </c>
      <c r="D77" s="1562">
        <v>1250</v>
      </c>
      <c r="E77" s="1302" t="s">
        <v>85</v>
      </c>
      <c r="F77" s="1563" t="s">
        <v>15</v>
      </c>
      <c r="G77" s="1564">
        <v>1250</v>
      </c>
      <c r="H77" s="1302" t="s">
        <v>385</v>
      </c>
      <c r="I77" s="1326">
        <v>0.04</v>
      </c>
      <c r="J77" s="1376">
        <v>0.04</v>
      </c>
      <c r="K77" s="1219">
        <f>I77+J77</f>
        <v>0.08</v>
      </c>
    </row>
    <row r="78" spans="1:11" ht="15.75" thickBot="1" x14ac:dyDescent="0.3">
      <c r="A78" s="1281" t="s">
        <v>90</v>
      </c>
      <c r="B78" s="1402">
        <v>45024</v>
      </c>
      <c r="C78" s="1281" t="s">
        <v>13</v>
      </c>
      <c r="D78" s="1388">
        <v>1250</v>
      </c>
      <c r="E78" s="1280" t="s">
        <v>23</v>
      </c>
      <c r="F78" s="1280" t="s">
        <v>15</v>
      </c>
      <c r="G78" s="1291">
        <v>1250</v>
      </c>
      <c r="H78" s="1280" t="s">
        <v>24</v>
      </c>
      <c r="I78" s="1323">
        <v>0.08</v>
      </c>
      <c r="J78" s="1375">
        <v>7.0000000000000007E-2</v>
      </c>
      <c r="K78" s="1219">
        <f>I78+J78</f>
        <v>0.15000000000000002</v>
      </c>
    </row>
    <row r="79" spans="1:11" ht="27.75" customHeight="1" thickBot="1" x14ac:dyDescent="0.3">
      <c r="A79" s="1780" t="s">
        <v>1024</v>
      </c>
      <c r="B79" s="1780"/>
      <c r="C79" s="1780"/>
      <c r="D79" s="1780"/>
      <c r="E79" s="1780"/>
      <c r="F79" s="1780"/>
      <c r="G79" s="1780"/>
      <c r="H79" s="1780"/>
      <c r="I79" s="1780"/>
      <c r="J79" s="1780"/>
      <c r="K79" s="1780"/>
    </row>
    <row r="80" spans="1:11" ht="15.75" thickBot="1" x14ac:dyDescent="0.3">
      <c r="A80" s="1424" t="s">
        <v>90</v>
      </c>
      <c r="B80" s="1403">
        <v>27141</v>
      </c>
      <c r="C80" s="1292" t="s">
        <v>13</v>
      </c>
      <c r="D80" s="1292">
        <v>1600</v>
      </c>
      <c r="E80" s="1310" t="s">
        <v>161</v>
      </c>
      <c r="F80" s="1310" t="s">
        <v>15</v>
      </c>
      <c r="G80" s="1292">
        <v>1600</v>
      </c>
      <c r="H80" s="1310" t="s">
        <v>20</v>
      </c>
      <c r="I80" s="1328">
        <v>0.15</v>
      </c>
      <c r="J80" s="1378">
        <v>0.11</v>
      </c>
      <c r="K80" s="1219">
        <f>I80+J80</f>
        <v>0.26</v>
      </c>
    </row>
    <row r="81" spans="1:11" ht="26.25" customHeight="1" thickBot="1" x14ac:dyDescent="0.3">
      <c r="A81" s="1780" t="s">
        <v>1023</v>
      </c>
      <c r="B81" s="1780"/>
      <c r="C81" s="1780"/>
      <c r="D81" s="1780"/>
      <c r="E81" s="1780"/>
      <c r="F81" s="1780"/>
      <c r="G81" s="1780"/>
      <c r="H81" s="1780"/>
      <c r="I81" s="1780"/>
      <c r="J81" s="1780"/>
      <c r="K81" s="1780"/>
    </row>
    <row r="82" spans="1:11" x14ac:dyDescent="0.25">
      <c r="A82" s="1673" t="s">
        <v>90</v>
      </c>
      <c r="B82" s="1404">
        <v>47006</v>
      </c>
      <c r="C82" s="1673" t="s">
        <v>13</v>
      </c>
      <c r="D82" s="1673">
        <v>1250</v>
      </c>
      <c r="E82" s="1687" t="s">
        <v>30</v>
      </c>
      <c r="F82" s="1651" t="s">
        <v>15</v>
      </c>
      <c r="G82" s="1688">
        <v>1250</v>
      </c>
      <c r="H82" s="1689" t="s">
        <v>30</v>
      </c>
      <c r="I82" s="1675">
        <v>0.08</v>
      </c>
      <c r="J82" s="1676">
        <v>0.14000000000000001</v>
      </c>
      <c r="K82" s="1219">
        <f t="shared" ref="K82:K97" si="3">I82+J82</f>
        <v>0.22000000000000003</v>
      </c>
    </row>
    <row r="83" spans="1:11" x14ac:dyDescent="0.25">
      <c r="A83" s="1678" t="s">
        <v>90</v>
      </c>
      <c r="B83" s="1405">
        <v>47007</v>
      </c>
      <c r="C83" s="1678" t="s">
        <v>13</v>
      </c>
      <c r="D83" s="1678">
        <v>1600</v>
      </c>
      <c r="E83" s="1690" t="s">
        <v>967</v>
      </c>
      <c r="F83" s="1691" t="s">
        <v>15</v>
      </c>
      <c r="G83" s="1692">
        <v>1600</v>
      </c>
      <c r="H83" s="1693" t="s">
        <v>73</v>
      </c>
      <c r="I83" s="1680">
        <v>7.0000000000000007E-2</v>
      </c>
      <c r="J83" s="1681">
        <v>0.13</v>
      </c>
      <c r="K83" s="1219">
        <f t="shared" si="3"/>
        <v>0.2</v>
      </c>
    </row>
    <row r="84" spans="1:11" x14ac:dyDescent="0.25">
      <c r="A84" s="1678" t="s">
        <v>90</v>
      </c>
      <c r="B84" s="1405">
        <v>47009</v>
      </c>
      <c r="C84" s="1678" t="s">
        <v>13</v>
      </c>
      <c r="D84" s="1678">
        <v>1000</v>
      </c>
      <c r="E84" s="1690" t="s">
        <v>27</v>
      </c>
      <c r="F84" s="1691" t="s">
        <v>15</v>
      </c>
      <c r="G84" s="1692">
        <v>1000</v>
      </c>
      <c r="H84" s="1693" t="s">
        <v>30</v>
      </c>
      <c r="I84" s="1680">
        <v>0.08</v>
      </c>
      <c r="J84" s="1681">
        <v>0.10199652777777779</v>
      </c>
      <c r="K84" s="1219">
        <f t="shared" si="3"/>
        <v>0.18199652777777781</v>
      </c>
    </row>
    <row r="85" spans="1:11" x14ac:dyDescent="0.25">
      <c r="A85" s="1678" t="s">
        <v>90</v>
      </c>
      <c r="B85" s="1405">
        <v>47008</v>
      </c>
      <c r="C85" s="1678" t="s">
        <v>13</v>
      </c>
      <c r="D85" s="1678">
        <v>1600</v>
      </c>
      <c r="E85" s="1690" t="s">
        <v>85</v>
      </c>
      <c r="F85" s="1691" t="s">
        <v>15</v>
      </c>
      <c r="G85" s="1692">
        <v>1600</v>
      </c>
      <c r="H85" s="1693" t="s">
        <v>28</v>
      </c>
      <c r="I85" s="1680">
        <v>0.09</v>
      </c>
      <c r="J85" s="1681">
        <v>0.15</v>
      </c>
      <c r="K85" s="1219">
        <f t="shared" si="3"/>
        <v>0.24</v>
      </c>
    </row>
    <row r="86" spans="1:11" x14ac:dyDescent="0.25">
      <c r="A86" s="1678" t="s">
        <v>19</v>
      </c>
      <c r="B86" s="1405">
        <v>47012</v>
      </c>
      <c r="C86" s="1678" t="s">
        <v>13</v>
      </c>
      <c r="D86" s="1678">
        <v>1600</v>
      </c>
      <c r="E86" s="1690" t="s">
        <v>967</v>
      </c>
      <c r="F86" s="1691" t="s">
        <v>15</v>
      </c>
      <c r="G86" s="1692">
        <v>1600</v>
      </c>
      <c r="H86" s="1693" t="s">
        <v>85</v>
      </c>
      <c r="I86" s="1680">
        <v>0.16</v>
      </c>
      <c r="J86" s="1681">
        <v>0.13</v>
      </c>
      <c r="K86" s="1219">
        <f t="shared" si="3"/>
        <v>0.29000000000000004</v>
      </c>
    </row>
    <row r="87" spans="1:11" x14ac:dyDescent="0.25">
      <c r="A87" s="1678" t="s">
        <v>12</v>
      </c>
      <c r="B87" s="1405">
        <v>47010</v>
      </c>
      <c r="C87" s="1678" t="s">
        <v>13</v>
      </c>
      <c r="D87" s="1678">
        <v>1600</v>
      </c>
      <c r="E87" s="1690" t="s">
        <v>192</v>
      </c>
      <c r="F87" s="1691" t="s">
        <v>15</v>
      </c>
      <c r="G87" s="1692">
        <v>1600</v>
      </c>
      <c r="H87" s="1693" t="s">
        <v>65</v>
      </c>
      <c r="I87" s="1680">
        <v>0.08</v>
      </c>
      <c r="J87" s="1681">
        <v>7.0000000000000007E-2</v>
      </c>
      <c r="K87" s="1219">
        <f t="shared" si="3"/>
        <v>0.15000000000000002</v>
      </c>
    </row>
    <row r="88" spans="1:11" x14ac:dyDescent="0.25">
      <c r="A88" s="1678" t="s">
        <v>19</v>
      </c>
      <c r="B88" s="1405">
        <v>47011</v>
      </c>
      <c r="C88" s="1678" t="s">
        <v>13</v>
      </c>
      <c r="D88" s="1678">
        <v>1000</v>
      </c>
      <c r="E88" s="1690" t="s">
        <v>77</v>
      </c>
      <c r="F88" s="1691" t="s">
        <v>15</v>
      </c>
      <c r="G88" s="1692">
        <v>1000</v>
      </c>
      <c r="H88" s="1693" t="s">
        <v>72</v>
      </c>
      <c r="I88" s="1680">
        <v>0.09</v>
      </c>
      <c r="J88" s="1681">
        <v>0.08</v>
      </c>
      <c r="K88" s="1219">
        <f t="shared" si="3"/>
        <v>0.16999999999999998</v>
      </c>
    </row>
    <row r="89" spans="1:11" x14ac:dyDescent="0.25">
      <c r="A89" s="1678" t="s">
        <v>19</v>
      </c>
      <c r="B89" s="1405">
        <v>47029</v>
      </c>
      <c r="C89" s="1678" t="s">
        <v>13</v>
      </c>
      <c r="D89" s="1678">
        <v>1600</v>
      </c>
      <c r="E89" s="1690" t="s">
        <v>967</v>
      </c>
      <c r="F89" s="1691" t="s">
        <v>15</v>
      </c>
      <c r="G89" s="1692">
        <v>1600</v>
      </c>
      <c r="H89" s="1693" t="s">
        <v>85</v>
      </c>
      <c r="I89" s="1680">
        <v>0.08</v>
      </c>
      <c r="J89" s="1681">
        <v>0.08</v>
      </c>
      <c r="K89" s="1219">
        <f t="shared" si="3"/>
        <v>0.16</v>
      </c>
    </row>
    <row r="90" spans="1:11" x14ac:dyDescent="0.25">
      <c r="A90" s="1678" t="s">
        <v>19</v>
      </c>
      <c r="B90" s="1405">
        <v>47028</v>
      </c>
      <c r="C90" s="1678" t="s">
        <v>13</v>
      </c>
      <c r="D90" s="1678">
        <v>1600</v>
      </c>
      <c r="E90" s="1690" t="s">
        <v>967</v>
      </c>
      <c r="F90" s="1691" t="s">
        <v>15</v>
      </c>
      <c r="G90" s="1692">
        <v>1600</v>
      </c>
      <c r="H90" s="1693" t="s">
        <v>85</v>
      </c>
      <c r="I90" s="1680">
        <v>0.1</v>
      </c>
      <c r="J90" s="1681">
        <v>0.11</v>
      </c>
      <c r="K90" s="1219">
        <f t="shared" si="3"/>
        <v>0.21000000000000002</v>
      </c>
    </row>
    <row r="91" spans="1:11" x14ac:dyDescent="0.25">
      <c r="A91" s="1678" t="s">
        <v>19</v>
      </c>
      <c r="B91" s="1405">
        <v>47030</v>
      </c>
      <c r="C91" s="1678" t="s">
        <v>13</v>
      </c>
      <c r="D91" s="1678">
        <v>1600</v>
      </c>
      <c r="E91" s="1690" t="s">
        <v>967</v>
      </c>
      <c r="F91" s="1691" t="s">
        <v>15</v>
      </c>
      <c r="G91" s="1692">
        <v>1600</v>
      </c>
      <c r="H91" s="1693" t="s">
        <v>85</v>
      </c>
      <c r="I91" s="1680">
        <v>0.11</v>
      </c>
      <c r="J91" s="1681">
        <v>0.09</v>
      </c>
      <c r="K91" s="1219">
        <f t="shared" si="3"/>
        <v>0.2</v>
      </c>
    </row>
    <row r="92" spans="1:11" x14ac:dyDescent="0.25">
      <c r="A92" s="1678" t="s">
        <v>19</v>
      </c>
      <c r="B92" s="1405">
        <v>47031</v>
      </c>
      <c r="C92" s="1678" t="s">
        <v>13</v>
      </c>
      <c r="D92" s="1678">
        <v>1600</v>
      </c>
      <c r="E92" s="1690" t="s">
        <v>967</v>
      </c>
      <c r="F92" s="1691" t="s">
        <v>15</v>
      </c>
      <c r="G92" s="1692">
        <v>1600</v>
      </c>
      <c r="H92" s="1693" t="s">
        <v>85</v>
      </c>
      <c r="I92" s="1680">
        <v>0.16</v>
      </c>
      <c r="J92" s="1681">
        <v>0.13</v>
      </c>
      <c r="K92" s="1219">
        <f t="shared" si="3"/>
        <v>0.29000000000000004</v>
      </c>
    </row>
    <row r="93" spans="1:11" x14ac:dyDescent="0.25">
      <c r="A93" s="1678" t="s">
        <v>19</v>
      </c>
      <c r="B93" s="1405">
        <v>47032</v>
      </c>
      <c r="C93" s="1678" t="s">
        <v>13</v>
      </c>
      <c r="D93" s="1678">
        <v>1000</v>
      </c>
      <c r="E93" s="1690" t="s">
        <v>77</v>
      </c>
      <c r="F93" s="1691" t="s">
        <v>15</v>
      </c>
      <c r="G93" s="1692">
        <v>1000</v>
      </c>
      <c r="H93" s="1693" t="s">
        <v>72</v>
      </c>
      <c r="I93" s="1680">
        <v>0.04</v>
      </c>
      <c r="J93" s="1681">
        <v>0.06</v>
      </c>
      <c r="K93" s="1219">
        <f t="shared" si="3"/>
        <v>0.1</v>
      </c>
    </row>
    <row r="94" spans="1:11" x14ac:dyDescent="0.25">
      <c r="A94" s="1678" t="s">
        <v>19</v>
      </c>
      <c r="B94" s="1405">
        <v>47014</v>
      </c>
      <c r="C94" s="1678" t="s">
        <v>13</v>
      </c>
      <c r="D94" s="1678">
        <v>1600</v>
      </c>
      <c r="E94" s="1690" t="s">
        <v>967</v>
      </c>
      <c r="F94" s="1691" t="s">
        <v>15</v>
      </c>
      <c r="G94" s="1692">
        <v>1600</v>
      </c>
      <c r="H94" s="1693" t="s">
        <v>85</v>
      </c>
      <c r="I94" s="1680">
        <v>0.18</v>
      </c>
      <c r="J94" s="1681">
        <v>0.16</v>
      </c>
      <c r="K94" s="1219">
        <f t="shared" si="3"/>
        <v>0.33999999999999997</v>
      </c>
    </row>
    <row r="95" spans="1:11" x14ac:dyDescent="0.25">
      <c r="A95" s="1678" t="s">
        <v>19</v>
      </c>
      <c r="B95" s="1405">
        <v>47015</v>
      </c>
      <c r="C95" s="1678" t="s">
        <v>13</v>
      </c>
      <c r="D95" s="1678">
        <v>1000</v>
      </c>
      <c r="E95" s="1690" t="s">
        <v>77</v>
      </c>
      <c r="F95" s="1691" t="s">
        <v>15</v>
      </c>
      <c r="G95" s="1692">
        <v>1000</v>
      </c>
      <c r="H95" s="1693" t="s">
        <v>72</v>
      </c>
      <c r="I95" s="1680">
        <v>0.05</v>
      </c>
      <c r="J95" s="1681">
        <v>0.04</v>
      </c>
      <c r="K95" s="1219">
        <f t="shared" si="3"/>
        <v>0.09</v>
      </c>
    </row>
    <row r="96" spans="1:11" x14ac:dyDescent="0.25">
      <c r="A96" s="1678" t="s">
        <v>19</v>
      </c>
      <c r="B96" s="1405">
        <v>47016</v>
      </c>
      <c r="C96" s="1678" t="s">
        <v>13</v>
      </c>
      <c r="D96" s="1678">
        <v>1250</v>
      </c>
      <c r="E96" s="1690" t="s">
        <v>967</v>
      </c>
      <c r="F96" s="1691" t="s">
        <v>15</v>
      </c>
      <c r="G96" s="1692">
        <v>1250</v>
      </c>
      <c r="H96" s="1693" t="s">
        <v>85</v>
      </c>
      <c r="I96" s="1680">
        <v>0.18</v>
      </c>
      <c r="J96" s="1681">
        <v>0.15</v>
      </c>
      <c r="K96" s="1219">
        <f t="shared" si="3"/>
        <v>0.32999999999999996</v>
      </c>
    </row>
    <row r="97" spans="1:11" x14ac:dyDescent="0.25">
      <c r="A97" s="1678" t="s">
        <v>19</v>
      </c>
      <c r="B97" s="1405">
        <v>47017</v>
      </c>
      <c r="C97" s="1678" t="s">
        <v>13</v>
      </c>
      <c r="D97" s="1678">
        <v>1600</v>
      </c>
      <c r="E97" s="1690" t="s">
        <v>967</v>
      </c>
      <c r="F97" s="1691" t="s">
        <v>15</v>
      </c>
      <c r="G97" s="1692">
        <v>1600</v>
      </c>
      <c r="H97" s="1693" t="s">
        <v>85</v>
      </c>
      <c r="I97" s="1680">
        <v>0.17</v>
      </c>
      <c r="J97" s="1681">
        <v>0.15</v>
      </c>
      <c r="K97" s="1219">
        <f t="shared" si="3"/>
        <v>0.32</v>
      </c>
    </row>
    <row r="98" spans="1:11" x14ac:dyDescent="0.25">
      <c r="A98" s="1678" t="s">
        <v>371</v>
      </c>
      <c r="B98" s="1405">
        <v>528</v>
      </c>
      <c r="C98" s="1678" t="s">
        <v>369</v>
      </c>
      <c r="D98" s="1678">
        <v>160</v>
      </c>
      <c r="E98" s="1690" t="s">
        <v>254</v>
      </c>
      <c r="F98" s="1694" t="s">
        <v>1044</v>
      </c>
      <c r="G98" s="1692" t="s">
        <v>1044</v>
      </c>
      <c r="H98" s="1693" t="s">
        <v>1044</v>
      </c>
      <c r="I98" s="1680">
        <v>0.22</v>
      </c>
      <c r="J98" s="1681" t="s">
        <v>1044</v>
      </c>
      <c r="K98" s="1219">
        <v>0.19</v>
      </c>
    </row>
    <row r="99" spans="1:11" x14ac:dyDescent="0.25">
      <c r="A99" s="1678" t="s">
        <v>12</v>
      </c>
      <c r="B99" s="1405" t="s">
        <v>372</v>
      </c>
      <c r="C99" s="1678" t="s">
        <v>13</v>
      </c>
      <c r="D99" s="1678">
        <v>2000</v>
      </c>
      <c r="E99" s="1690" t="s">
        <v>275</v>
      </c>
      <c r="F99" s="1691" t="s">
        <v>15</v>
      </c>
      <c r="G99" s="1692">
        <v>2000</v>
      </c>
      <c r="H99" s="1693" t="s">
        <v>161</v>
      </c>
      <c r="I99" s="1680">
        <v>0.05</v>
      </c>
      <c r="J99" s="1681">
        <v>0.09</v>
      </c>
      <c r="K99" s="1219">
        <f>I99+J99</f>
        <v>0.14000000000000001</v>
      </c>
    </row>
    <row r="100" spans="1:11" x14ac:dyDescent="0.25">
      <c r="A100" s="1678" t="s">
        <v>12</v>
      </c>
      <c r="B100" s="1405" t="s">
        <v>372</v>
      </c>
      <c r="C100" s="1678" t="s">
        <v>181</v>
      </c>
      <c r="D100" s="1678">
        <v>2000</v>
      </c>
      <c r="E100" s="1690" t="s">
        <v>161</v>
      </c>
      <c r="F100" s="1691" t="s">
        <v>61</v>
      </c>
      <c r="G100" s="1692">
        <v>2000</v>
      </c>
      <c r="H100" s="1693" t="s">
        <v>240</v>
      </c>
      <c r="I100" s="1680">
        <v>0.04</v>
      </c>
      <c r="J100" s="1681">
        <v>0.03</v>
      </c>
      <c r="K100" s="1219">
        <f>I100+J100</f>
        <v>7.0000000000000007E-2</v>
      </c>
    </row>
    <row r="101" spans="1:11" ht="15.75" thickBot="1" x14ac:dyDescent="0.3">
      <c r="A101" s="1683" t="s">
        <v>19</v>
      </c>
      <c r="B101" s="1406">
        <v>1402</v>
      </c>
      <c r="C101" s="1683" t="s">
        <v>13</v>
      </c>
      <c r="D101" s="1683">
        <v>1000</v>
      </c>
      <c r="E101" s="1695" t="s">
        <v>25</v>
      </c>
      <c r="F101" s="1696" t="s">
        <v>15</v>
      </c>
      <c r="G101" s="1697">
        <v>1000</v>
      </c>
      <c r="H101" s="1698" t="s">
        <v>25</v>
      </c>
      <c r="I101" s="1685">
        <v>0.12</v>
      </c>
      <c r="J101" s="1686"/>
      <c r="K101" s="1219">
        <f>I101+J101</f>
        <v>0.12</v>
      </c>
    </row>
    <row r="102" spans="1:11" ht="25.5" customHeight="1" thickBot="1" x14ac:dyDescent="0.3">
      <c r="A102" s="1780" t="s">
        <v>376</v>
      </c>
      <c r="B102" s="1780"/>
      <c r="C102" s="1780"/>
      <c r="D102" s="1780"/>
      <c r="E102" s="1780"/>
      <c r="F102" s="1780"/>
      <c r="G102" s="1780"/>
      <c r="H102" s="1780"/>
      <c r="I102" s="1780"/>
      <c r="J102" s="1780"/>
      <c r="K102" s="1780"/>
    </row>
    <row r="103" spans="1:11" x14ac:dyDescent="0.25">
      <c r="A103" s="1672" t="s">
        <v>12</v>
      </c>
      <c r="B103" s="1407">
        <v>47001</v>
      </c>
      <c r="C103" s="1673" t="s">
        <v>13</v>
      </c>
      <c r="D103" s="1674">
        <v>2500</v>
      </c>
      <c r="E103" s="1639" t="s">
        <v>275</v>
      </c>
      <c r="F103" s="1638" t="s">
        <v>15</v>
      </c>
      <c r="G103" s="1673">
        <v>2500</v>
      </c>
      <c r="H103" s="1638" t="s">
        <v>240</v>
      </c>
      <c r="I103" s="1675">
        <v>0.28999999999999998</v>
      </c>
      <c r="J103" s="1676">
        <v>0.31</v>
      </c>
      <c r="K103" s="1219">
        <f>I103+J103</f>
        <v>0.6</v>
      </c>
    </row>
    <row r="104" spans="1:11" x14ac:dyDescent="0.25">
      <c r="A104" s="1677" t="s">
        <v>90</v>
      </c>
      <c r="B104" s="1408">
        <v>47002</v>
      </c>
      <c r="C104" s="1678" t="s">
        <v>13</v>
      </c>
      <c r="D104" s="1679">
        <v>2500</v>
      </c>
      <c r="E104" s="1645" t="s">
        <v>72</v>
      </c>
      <c r="F104" s="1642" t="s">
        <v>15</v>
      </c>
      <c r="G104" s="1678">
        <v>2500</v>
      </c>
      <c r="H104" s="1642" t="s">
        <v>72</v>
      </c>
      <c r="I104" s="1680">
        <v>0.14000000000000001</v>
      </c>
      <c r="J104" s="1681">
        <v>0.13</v>
      </c>
      <c r="K104" s="1219">
        <f>I104+J104</f>
        <v>0.27</v>
      </c>
    </row>
    <row r="105" spans="1:11" x14ac:dyDescent="0.25">
      <c r="A105" s="1677" t="s">
        <v>90</v>
      </c>
      <c r="B105" s="1408">
        <v>47003</v>
      </c>
      <c r="C105" s="1678" t="s">
        <v>13</v>
      </c>
      <c r="D105" s="1679">
        <v>2500</v>
      </c>
      <c r="E105" s="1645" t="s">
        <v>50</v>
      </c>
      <c r="F105" s="1642" t="s">
        <v>15</v>
      </c>
      <c r="G105" s="1678">
        <v>2500</v>
      </c>
      <c r="H105" s="1642" t="s">
        <v>240</v>
      </c>
      <c r="I105" s="1680">
        <v>0.11</v>
      </c>
      <c r="J105" s="1681">
        <v>0.1</v>
      </c>
      <c r="K105" s="1219">
        <f>I105+J105</f>
        <v>0.21000000000000002</v>
      </c>
    </row>
    <row r="106" spans="1:11" x14ac:dyDescent="0.25">
      <c r="A106" s="1677" t="s">
        <v>90</v>
      </c>
      <c r="B106" s="1408">
        <v>47004</v>
      </c>
      <c r="C106" s="1678" t="s">
        <v>13</v>
      </c>
      <c r="D106" s="1679">
        <v>2500</v>
      </c>
      <c r="E106" s="1645" t="s">
        <v>161</v>
      </c>
      <c r="F106" s="1642" t="s">
        <v>15</v>
      </c>
      <c r="G106" s="1678">
        <v>2500</v>
      </c>
      <c r="H106" s="1642" t="s">
        <v>161</v>
      </c>
      <c r="I106" s="1680">
        <v>0.26</v>
      </c>
      <c r="J106" s="1681">
        <v>0.27</v>
      </c>
      <c r="K106" s="1219">
        <f>I106+J106</f>
        <v>0.53</v>
      </c>
    </row>
    <row r="107" spans="1:11" ht="15.75" thickBot="1" x14ac:dyDescent="0.3">
      <c r="A107" s="1682" t="s">
        <v>90</v>
      </c>
      <c r="B107" s="1409">
        <v>47005</v>
      </c>
      <c r="C107" s="1683" t="s">
        <v>13</v>
      </c>
      <c r="D107" s="1684">
        <v>2500</v>
      </c>
      <c r="E107" s="1648" t="s">
        <v>72</v>
      </c>
      <c r="F107" s="1647" t="s">
        <v>15</v>
      </c>
      <c r="G107" s="1683">
        <v>2500</v>
      </c>
      <c r="H107" s="1647" t="s">
        <v>63</v>
      </c>
      <c r="I107" s="1685">
        <v>0.2</v>
      </c>
      <c r="J107" s="1686">
        <v>0.09</v>
      </c>
      <c r="K107" s="1219">
        <f>I107+J107</f>
        <v>0.29000000000000004</v>
      </c>
    </row>
    <row r="108" spans="1:11" ht="27" customHeight="1" thickBot="1" x14ac:dyDescent="0.3">
      <c r="A108" s="1781" t="s">
        <v>1022</v>
      </c>
      <c r="B108" s="1781"/>
      <c r="C108" s="1781"/>
      <c r="D108" s="1781"/>
      <c r="E108" s="1781"/>
      <c r="F108" s="1781"/>
      <c r="G108" s="1781"/>
      <c r="H108" s="1781"/>
      <c r="I108" s="1781"/>
      <c r="J108" s="1781"/>
      <c r="K108" s="1781"/>
    </row>
    <row r="109" spans="1:11" x14ac:dyDescent="0.25">
      <c r="A109" s="1275" t="s">
        <v>12</v>
      </c>
      <c r="B109" s="1393">
        <v>43001</v>
      </c>
      <c r="C109" s="1238" t="s">
        <v>369</v>
      </c>
      <c r="D109" s="1275">
        <v>630</v>
      </c>
      <c r="E109" s="1284" t="s">
        <v>572</v>
      </c>
      <c r="F109" s="1278" t="s">
        <v>15</v>
      </c>
      <c r="G109" s="1290">
        <v>630</v>
      </c>
      <c r="H109" s="1278" t="s">
        <v>569</v>
      </c>
      <c r="I109" s="1321">
        <v>0.03</v>
      </c>
      <c r="J109" s="1321">
        <v>0.03</v>
      </c>
      <c r="K109" s="1219">
        <f>I109+J109</f>
        <v>0.06</v>
      </c>
    </row>
    <row r="110" spans="1:11" x14ac:dyDescent="0.25">
      <c r="A110" s="1389" t="s">
        <v>12</v>
      </c>
      <c r="B110" s="1625">
        <v>43001</v>
      </c>
      <c r="C110" s="1236" t="s">
        <v>1021</v>
      </c>
      <c r="D110" s="1276">
        <v>1600</v>
      </c>
      <c r="E110" s="1286" t="s">
        <v>572</v>
      </c>
      <c r="F110" s="1426" t="s">
        <v>61</v>
      </c>
      <c r="G110" s="1384">
        <v>1600</v>
      </c>
      <c r="H110" s="1426" t="s">
        <v>569</v>
      </c>
      <c r="I110" s="1322" t="s">
        <v>1044</v>
      </c>
      <c r="J110" s="1322" t="s">
        <v>1044</v>
      </c>
      <c r="K110" s="1229"/>
    </row>
    <row r="111" spans="1:11" x14ac:dyDescent="0.25">
      <c r="A111" s="1276" t="s">
        <v>19</v>
      </c>
      <c r="B111" s="1395">
        <v>43002</v>
      </c>
      <c r="C111" s="1236" t="s">
        <v>13</v>
      </c>
      <c r="D111" s="1276">
        <v>1250</v>
      </c>
      <c r="E111" s="1286" t="s">
        <v>85</v>
      </c>
      <c r="F111" s="1426" t="s">
        <v>15</v>
      </c>
      <c r="G111" s="1384">
        <v>1250</v>
      </c>
      <c r="H111" s="1426" t="s">
        <v>85</v>
      </c>
      <c r="I111" s="1322">
        <v>0.04</v>
      </c>
      <c r="J111" s="1322">
        <v>0.03</v>
      </c>
      <c r="K111" s="1229">
        <f>I111+J111</f>
        <v>7.0000000000000007E-2</v>
      </c>
    </row>
    <row r="112" spans="1:11" x14ac:dyDescent="0.25">
      <c r="A112" s="1276" t="s">
        <v>19</v>
      </c>
      <c r="B112" s="1395">
        <v>43003</v>
      </c>
      <c r="C112" s="1236" t="s">
        <v>13</v>
      </c>
      <c r="D112" s="1276">
        <v>1600</v>
      </c>
      <c r="E112" s="1286" t="s">
        <v>385</v>
      </c>
      <c r="F112" s="1426" t="s">
        <v>15</v>
      </c>
      <c r="G112" s="1384">
        <v>1600</v>
      </c>
      <c r="H112" s="1426" t="s">
        <v>879</v>
      </c>
      <c r="I112" s="1322">
        <v>0.03</v>
      </c>
      <c r="J112" s="1322">
        <v>0.02</v>
      </c>
      <c r="K112" s="1229">
        <f>I112+J112</f>
        <v>0.05</v>
      </c>
    </row>
    <row r="113" spans="1:11" ht="15.75" thickBot="1" x14ac:dyDescent="0.3">
      <c r="A113" s="1435" t="s">
        <v>12</v>
      </c>
      <c r="B113" s="1623">
        <v>18034</v>
      </c>
      <c r="C113" s="1274" t="s">
        <v>13</v>
      </c>
      <c r="D113" s="1435">
        <v>1600</v>
      </c>
      <c r="E113" s="1436" t="s">
        <v>385</v>
      </c>
      <c r="F113" s="1627" t="s">
        <v>15</v>
      </c>
      <c r="G113" s="1628">
        <v>1600</v>
      </c>
      <c r="H113" s="1627" t="s">
        <v>879</v>
      </c>
      <c r="I113" s="1626">
        <v>0.02</v>
      </c>
      <c r="J113" s="1626">
        <v>0.01</v>
      </c>
      <c r="K113" s="1229">
        <f>I113+J113</f>
        <v>0.03</v>
      </c>
    </row>
    <row r="114" spans="1:11" ht="27.75" customHeight="1" thickBot="1" x14ac:dyDescent="0.3">
      <c r="A114" s="1781" t="s">
        <v>1020</v>
      </c>
      <c r="B114" s="1781"/>
      <c r="C114" s="1781"/>
      <c r="D114" s="1781"/>
      <c r="E114" s="1781"/>
      <c r="F114" s="1781"/>
      <c r="G114" s="1781"/>
      <c r="H114" s="1781"/>
      <c r="I114" s="1781"/>
      <c r="J114" s="1781"/>
      <c r="K114" s="1781"/>
    </row>
    <row r="115" spans="1:11" ht="15.75" thickBot="1" x14ac:dyDescent="0.3">
      <c r="A115" s="1281" t="s">
        <v>19</v>
      </c>
      <c r="B115" s="1410">
        <v>48020</v>
      </c>
      <c r="C115" s="1293" t="s">
        <v>13</v>
      </c>
      <c r="D115" s="1230">
        <v>1000</v>
      </c>
      <c r="E115" s="1430" t="s">
        <v>385</v>
      </c>
      <c r="F115" s="1284" t="s">
        <v>15</v>
      </c>
      <c r="G115" s="1275">
        <v>1000</v>
      </c>
      <c r="H115" s="1314" t="s">
        <v>879</v>
      </c>
      <c r="I115" s="1329">
        <v>0.15</v>
      </c>
      <c r="J115" s="1329">
        <v>0.2</v>
      </c>
      <c r="K115" s="1219">
        <f>I115+J115</f>
        <v>0.35</v>
      </c>
    </row>
    <row r="116" spans="1:11" ht="15.75" thickBot="1" x14ac:dyDescent="0.3">
      <c r="A116" s="1281" t="s">
        <v>19</v>
      </c>
      <c r="B116" s="1410">
        <v>48021</v>
      </c>
      <c r="C116" s="1293" t="s">
        <v>13</v>
      </c>
      <c r="D116" s="1235">
        <v>1000</v>
      </c>
      <c r="E116" s="1280" t="s">
        <v>385</v>
      </c>
      <c r="F116" s="1284" t="s">
        <v>15</v>
      </c>
      <c r="G116" s="1275">
        <v>1000</v>
      </c>
      <c r="H116" s="1288" t="s">
        <v>879</v>
      </c>
      <c r="I116" s="1323">
        <v>0.16</v>
      </c>
      <c r="J116" s="1323">
        <v>0.15</v>
      </c>
      <c r="K116" s="1219">
        <f>I116+J116</f>
        <v>0.31</v>
      </c>
    </row>
    <row r="117" spans="1:11" ht="15.75" thickBot="1" x14ac:dyDescent="0.3">
      <c r="A117" s="1281" t="s">
        <v>19</v>
      </c>
      <c r="B117" s="1410">
        <v>48022</v>
      </c>
      <c r="C117" s="1293" t="s">
        <v>13</v>
      </c>
      <c r="D117" s="1235">
        <v>1000</v>
      </c>
      <c r="E117" s="1280" t="s">
        <v>385</v>
      </c>
      <c r="F117" s="1284" t="s">
        <v>15</v>
      </c>
      <c r="G117" s="1275">
        <v>1000</v>
      </c>
      <c r="H117" s="1288" t="s">
        <v>879</v>
      </c>
      <c r="I117" s="1323">
        <v>0.18</v>
      </c>
      <c r="J117" s="1323">
        <v>0.14000000000000001</v>
      </c>
      <c r="K117" s="1219">
        <f>I117+J117</f>
        <v>0.32</v>
      </c>
    </row>
    <row r="118" spans="1:11" ht="15.75" thickBot="1" x14ac:dyDescent="0.3">
      <c r="A118" s="1281" t="s">
        <v>19</v>
      </c>
      <c r="B118" s="1410">
        <v>48023</v>
      </c>
      <c r="C118" s="1293" t="s">
        <v>13</v>
      </c>
      <c r="D118" s="1235">
        <v>1000</v>
      </c>
      <c r="E118" s="1280" t="s">
        <v>385</v>
      </c>
      <c r="F118" s="1284" t="s">
        <v>15</v>
      </c>
      <c r="G118" s="1293">
        <v>1000</v>
      </c>
      <c r="H118" s="1288" t="s">
        <v>879</v>
      </c>
      <c r="I118" s="1323">
        <v>0.1</v>
      </c>
      <c r="J118" s="1323">
        <v>0.12</v>
      </c>
      <c r="K118" s="1219">
        <f>I118+J118</f>
        <v>0.22</v>
      </c>
    </row>
    <row r="119" spans="1:11" ht="15.75" thickBot="1" x14ac:dyDescent="0.3">
      <c r="A119" s="1230" t="s">
        <v>368</v>
      </c>
      <c r="B119" s="1410">
        <v>630</v>
      </c>
      <c r="C119" s="1293" t="s">
        <v>369</v>
      </c>
      <c r="D119" s="1230">
        <v>630</v>
      </c>
      <c r="E119" s="1430" t="s">
        <v>28</v>
      </c>
      <c r="F119" s="1429" t="s">
        <v>1044</v>
      </c>
      <c r="G119" s="1293"/>
      <c r="H119" s="1314"/>
      <c r="I119" s="1329">
        <v>0.09</v>
      </c>
      <c r="J119" s="1379"/>
      <c r="K119" s="1219">
        <f>I119+J119</f>
        <v>0.09</v>
      </c>
    </row>
    <row r="120" spans="1:11" ht="26.25" customHeight="1" thickBot="1" x14ac:dyDescent="0.3">
      <c r="A120" s="1781" t="s">
        <v>1019</v>
      </c>
      <c r="B120" s="1781"/>
      <c r="C120" s="1781"/>
      <c r="D120" s="1781"/>
      <c r="E120" s="1781"/>
      <c r="F120" s="1781"/>
      <c r="G120" s="1781"/>
      <c r="H120" s="1781"/>
      <c r="I120" s="1781"/>
      <c r="J120" s="1781"/>
      <c r="K120" s="1781"/>
    </row>
    <row r="121" spans="1:11" ht="15.75" thickBot="1" x14ac:dyDescent="0.3">
      <c r="A121" s="1424" t="s">
        <v>12</v>
      </c>
      <c r="B121" s="1403">
        <v>129</v>
      </c>
      <c r="C121" s="1292" t="s">
        <v>13</v>
      </c>
      <c r="D121" s="1292">
        <v>2000</v>
      </c>
      <c r="E121" s="1310" t="s">
        <v>28</v>
      </c>
      <c r="F121" s="1310" t="s">
        <v>374</v>
      </c>
      <c r="G121" s="1292">
        <v>2000</v>
      </c>
      <c r="H121" s="1315" t="s">
        <v>275</v>
      </c>
      <c r="I121" s="1329">
        <v>0.19</v>
      </c>
      <c r="J121" s="1379">
        <v>0.17</v>
      </c>
      <c r="K121" s="1219">
        <f>I121+J121</f>
        <v>0.36</v>
      </c>
    </row>
    <row r="122" spans="1:11" ht="28.5" customHeight="1" thickBot="1" x14ac:dyDescent="0.3">
      <c r="A122" s="1784" t="s">
        <v>1018</v>
      </c>
      <c r="B122" s="1785"/>
      <c r="C122" s="1785"/>
      <c r="D122" s="1785"/>
      <c r="E122" s="1785"/>
      <c r="F122" s="1785"/>
      <c r="G122" s="1785"/>
      <c r="H122" s="1785"/>
      <c r="I122" s="1785"/>
      <c r="J122" s="1785"/>
      <c r="K122" s="1219"/>
    </row>
    <row r="123" spans="1:11" x14ac:dyDescent="0.25">
      <c r="A123" s="1275" t="s">
        <v>12</v>
      </c>
      <c r="B123" s="1393">
        <v>130</v>
      </c>
      <c r="C123" s="1275" t="s">
        <v>13</v>
      </c>
      <c r="D123" s="1385">
        <v>1000</v>
      </c>
      <c r="E123" s="1308" t="s">
        <v>399</v>
      </c>
      <c r="F123" s="1278" t="s">
        <v>15</v>
      </c>
      <c r="G123" s="1290">
        <v>1000</v>
      </c>
      <c r="H123" s="1278" t="s">
        <v>17</v>
      </c>
      <c r="I123" s="1321">
        <v>0.08</v>
      </c>
      <c r="J123" s="1373">
        <v>0.11</v>
      </c>
      <c r="K123" s="1219">
        <f>I123+J123</f>
        <v>0.19</v>
      </c>
    </row>
    <row r="124" spans="1:11" x14ac:dyDescent="0.25">
      <c r="A124" s="1276" t="s">
        <v>19</v>
      </c>
      <c r="B124" s="1395">
        <v>131</v>
      </c>
      <c r="C124" s="1276" t="s">
        <v>13</v>
      </c>
      <c r="D124" s="1386">
        <v>1250</v>
      </c>
      <c r="E124" s="1313" t="s">
        <v>34</v>
      </c>
      <c r="F124" s="1426" t="s">
        <v>15</v>
      </c>
      <c r="G124" s="1384">
        <v>1250</v>
      </c>
      <c r="H124" s="1426" t="s">
        <v>326</v>
      </c>
      <c r="I124" s="1322">
        <v>0.11</v>
      </c>
      <c r="J124" s="1374">
        <v>0.12</v>
      </c>
      <c r="K124" s="1219">
        <f>I124+J124</f>
        <v>0.22999999999999998</v>
      </c>
    </row>
    <row r="125" spans="1:11" x14ac:dyDescent="0.25">
      <c r="A125" s="1276" t="s">
        <v>19</v>
      </c>
      <c r="B125" s="1395">
        <v>19934</v>
      </c>
      <c r="C125" s="1276" t="s">
        <v>13</v>
      </c>
      <c r="D125" s="1386">
        <v>1250</v>
      </c>
      <c r="E125" s="1313" t="s">
        <v>85</v>
      </c>
      <c r="F125" s="1426" t="s">
        <v>15</v>
      </c>
      <c r="G125" s="1384">
        <v>1250</v>
      </c>
      <c r="H125" s="1426" t="s">
        <v>46</v>
      </c>
      <c r="I125" s="1322">
        <v>0.1</v>
      </c>
      <c r="J125" s="1374">
        <v>0.13</v>
      </c>
      <c r="K125" s="1219">
        <f>I125+J125</f>
        <v>0.23</v>
      </c>
    </row>
    <row r="126" spans="1:11" ht="15.75" thickBot="1" x14ac:dyDescent="0.3">
      <c r="A126" s="1281" t="s">
        <v>19</v>
      </c>
      <c r="B126" s="1394">
        <v>19945</v>
      </c>
      <c r="C126" s="1281" t="s">
        <v>13</v>
      </c>
      <c r="D126" s="1387">
        <v>1250</v>
      </c>
      <c r="E126" s="1309" t="s">
        <v>28</v>
      </c>
      <c r="F126" s="1280" t="s">
        <v>15</v>
      </c>
      <c r="G126" s="1291">
        <v>1250</v>
      </c>
      <c r="H126" s="1280" t="s">
        <v>229</v>
      </c>
      <c r="I126" s="1323">
        <v>0.15</v>
      </c>
      <c r="J126" s="1375">
        <v>0.32</v>
      </c>
      <c r="K126" s="1219">
        <f>I126+J126</f>
        <v>0.47</v>
      </c>
    </row>
    <row r="127" spans="1:11" ht="30" customHeight="1" thickBot="1" x14ac:dyDescent="0.3">
      <c r="A127" s="1780" t="s">
        <v>375</v>
      </c>
      <c r="B127" s="1780"/>
      <c r="C127" s="1780"/>
      <c r="D127" s="1780"/>
      <c r="E127" s="1780"/>
      <c r="F127" s="1780"/>
      <c r="G127" s="1780"/>
      <c r="H127" s="1780"/>
      <c r="I127" s="1780"/>
      <c r="J127" s="1780"/>
      <c r="K127" s="1780"/>
    </row>
    <row r="128" spans="1:11" x14ac:dyDescent="0.25">
      <c r="A128" s="1278" t="s">
        <v>237</v>
      </c>
      <c r="B128" s="1411">
        <v>1</v>
      </c>
      <c r="C128" s="1275" t="s">
        <v>13</v>
      </c>
      <c r="D128" s="1290">
        <v>1000</v>
      </c>
      <c r="E128" s="1278" t="s">
        <v>966</v>
      </c>
      <c r="F128" s="1284"/>
      <c r="G128" s="1275"/>
      <c r="H128" s="1284"/>
      <c r="I128" s="1321">
        <v>7.0000000000000007E-2</v>
      </c>
      <c r="J128" s="1321"/>
      <c r="K128" s="1219">
        <f t="shared" ref="K128:K135" si="4">I128+J128</f>
        <v>7.0000000000000007E-2</v>
      </c>
    </row>
    <row r="129" spans="1:11" x14ac:dyDescent="0.25">
      <c r="A129" s="275" t="s">
        <v>12</v>
      </c>
      <c r="B129" s="1629">
        <v>16167</v>
      </c>
      <c r="C129" s="1276" t="s">
        <v>13</v>
      </c>
      <c r="D129" s="71">
        <v>1000</v>
      </c>
      <c r="E129" s="294" t="s">
        <v>149</v>
      </c>
      <c r="F129" s="1286" t="s">
        <v>15</v>
      </c>
      <c r="G129" s="62">
        <v>1000</v>
      </c>
      <c r="H129" s="1630" t="s">
        <v>229</v>
      </c>
      <c r="I129" s="1322">
        <v>0.02</v>
      </c>
      <c r="J129" s="1322">
        <v>0.03</v>
      </c>
      <c r="K129" s="1219">
        <f t="shared" si="4"/>
        <v>0.05</v>
      </c>
    </row>
    <row r="130" spans="1:11" x14ac:dyDescent="0.25">
      <c r="A130" s="294" t="s">
        <v>19</v>
      </c>
      <c r="B130" s="1434">
        <v>5027</v>
      </c>
      <c r="C130" s="1276" t="s">
        <v>13</v>
      </c>
      <c r="D130" s="71">
        <v>630</v>
      </c>
      <c r="E130" s="294" t="s">
        <v>75</v>
      </c>
      <c r="F130" s="1286" t="s">
        <v>15</v>
      </c>
      <c r="G130" s="62">
        <v>630</v>
      </c>
      <c r="H130" s="1630" t="s">
        <v>70</v>
      </c>
      <c r="I130" s="1322">
        <v>0.24</v>
      </c>
      <c r="J130" s="1322">
        <v>0.22</v>
      </c>
      <c r="K130" s="1219">
        <f t="shared" si="4"/>
        <v>0.45999999999999996</v>
      </c>
    </row>
    <row r="131" spans="1:11" x14ac:dyDescent="0.25">
      <c r="A131" s="294" t="s">
        <v>237</v>
      </c>
      <c r="B131" s="1629">
        <v>3</v>
      </c>
      <c r="C131" s="1276" t="s">
        <v>13</v>
      </c>
      <c r="D131" s="71">
        <v>1000</v>
      </c>
      <c r="E131" s="294" t="s">
        <v>85</v>
      </c>
      <c r="F131" s="1286" t="s">
        <v>15</v>
      </c>
      <c r="G131" s="62">
        <v>1000</v>
      </c>
      <c r="H131" s="1630" t="s">
        <v>149</v>
      </c>
      <c r="I131" s="1322">
        <v>0.12</v>
      </c>
      <c r="J131" s="1322">
        <v>0.05</v>
      </c>
      <c r="K131" s="1219">
        <f t="shared" si="4"/>
        <v>0.16999999999999998</v>
      </c>
    </row>
    <row r="132" spans="1:11" x14ac:dyDescent="0.25">
      <c r="A132" s="294" t="s">
        <v>237</v>
      </c>
      <c r="B132" s="1629">
        <v>4</v>
      </c>
      <c r="C132" s="1276" t="s">
        <v>13</v>
      </c>
      <c r="D132" s="71">
        <v>630</v>
      </c>
      <c r="E132" s="294" t="s">
        <v>966</v>
      </c>
      <c r="F132" s="1286" t="s">
        <v>15</v>
      </c>
      <c r="G132" s="62">
        <v>630</v>
      </c>
      <c r="H132" s="1630" t="s">
        <v>147</v>
      </c>
      <c r="I132" s="1322">
        <v>0.21</v>
      </c>
      <c r="J132" s="1322">
        <v>0.08</v>
      </c>
      <c r="K132" s="1219">
        <f t="shared" si="4"/>
        <v>0.28999999999999998</v>
      </c>
    </row>
    <row r="133" spans="1:11" x14ac:dyDescent="0.25">
      <c r="A133" s="294" t="s">
        <v>237</v>
      </c>
      <c r="B133" s="1629">
        <v>5</v>
      </c>
      <c r="C133" s="1276" t="s">
        <v>13</v>
      </c>
      <c r="D133" s="71">
        <v>1000</v>
      </c>
      <c r="E133" s="294" t="s">
        <v>161</v>
      </c>
      <c r="F133" s="1286" t="s">
        <v>832</v>
      </c>
      <c r="G133" s="62">
        <v>1000</v>
      </c>
      <c r="H133" s="1630" t="s">
        <v>229</v>
      </c>
      <c r="I133" s="1322">
        <v>0.06</v>
      </c>
      <c r="J133" s="1322">
        <v>0.08</v>
      </c>
      <c r="K133" s="1219">
        <f t="shared" si="4"/>
        <v>0.14000000000000001</v>
      </c>
    </row>
    <row r="134" spans="1:11" x14ac:dyDescent="0.25">
      <c r="A134" s="294" t="s">
        <v>237</v>
      </c>
      <c r="B134" s="1629">
        <v>2</v>
      </c>
      <c r="C134" s="1276" t="s">
        <v>13</v>
      </c>
      <c r="D134" s="71">
        <v>1000</v>
      </c>
      <c r="E134" s="294" t="s">
        <v>229</v>
      </c>
      <c r="F134" s="1286" t="s">
        <v>833</v>
      </c>
      <c r="G134" s="62">
        <v>1000</v>
      </c>
      <c r="H134" s="1630" t="s">
        <v>966</v>
      </c>
      <c r="I134" s="1322">
        <v>0.02</v>
      </c>
      <c r="J134" s="1322">
        <v>0.05</v>
      </c>
      <c r="K134" s="1219">
        <f t="shared" si="4"/>
        <v>7.0000000000000007E-2</v>
      </c>
    </row>
    <row r="135" spans="1:11" ht="15.75" thickBot="1" x14ac:dyDescent="0.3">
      <c r="A135" s="296" t="s">
        <v>19</v>
      </c>
      <c r="B135" s="1631">
        <v>432</v>
      </c>
      <c r="C135" s="1435" t="s">
        <v>13</v>
      </c>
      <c r="D135" s="1254">
        <v>1000</v>
      </c>
      <c r="E135" s="1352" t="s">
        <v>229</v>
      </c>
      <c r="F135" s="1436" t="s">
        <v>834</v>
      </c>
      <c r="G135" s="1433">
        <v>1000</v>
      </c>
      <c r="H135" s="1432" t="s">
        <v>229</v>
      </c>
      <c r="I135" s="1626">
        <v>0.08</v>
      </c>
      <c r="J135" s="1626">
        <v>7.0000000000000007E-2</v>
      </c>
      <c r="K135" s="1219">
        <f t="shared" si="4"/>
        <v>0.15000000000000002</v>
      </c>
    </row>
    <row r="136" spans="1:11" ht="32.25" customHeight="1" thickBot="1" x14ac:dyDescent="0.3">
      <c r="A136" s="1780" t="s">
        <v>494</v>
      </c>
      <c r="B136" s="1780"/>
      <c r="C136" s="1780"/>
      <c r="D136" s="1780"/>
      <c r="E136" s="1780"/>
      <c r="F136" s="1780"/>
      <c r="G136" s="1780"/>
      <c r="H136" s="1780"/>
      <c r="I136" s="1780"/>
      <c r="J136" s="1780"/>
      <c r="K136" s="1780"/>
    </row>
    <row r="137" spans="1:11" x14ac:dyDescent="0.25">
      <c r="A137" s="1278" t="s">
        <v>19</v>
      </c>
      <c r="B137" s="1411">
        <v>1</v>
      </c>
      <c r="C137" s="1275" t="s">
        <v>13</v>
      </c>
      <c r="D137" s="1275">
        <v>2000</v>
      </c>
      <c r="E137" s="1305" t="s">
        <v>326</v>
      </c>
      <c r="F137" s="1308" t="s">
        <v>15</v>
      </c>
      <c r="G137" s="1275">
        <v>2000</v>
      </c>
      <c r="H137" s="1284" t="s">
        <v>145</v>
      </c>
      <c r="I137" s="1321">
        <v>0.25</v>
      </c>
      <c r="J137" s="1373">
        <v>0.1</v>
      </c>
      <c r="K137" s="1219">
        <f>I137+J137</f>
        <v>0.35</v>
      </c>
    </row>
    <row r="138" spans="1:11" x14ac:dyDescent="0.25">
      <c r="A138" s="1279" t="s">
        <v>19</v>
      </c>
      <c r="B138" s="1412">
        <v>2</v>
      </c>
      <c r="C138" s="1276" t="s">
        <v>13</v>
      </c>
      <c r="D138" s="1276">
        <v>2000</v>
      </c>
      <c r="E138" s="1306" t="s">
        <v>229</v>
      </c>
      <c r="F138" s="1313" t="s">
        <v>15</v>
      </c>
      <c r="G138" s="1276">
        <v>2000</v>
      </c>
      <c r="H138" s="1286" t="s">
        <v>75</v>
      </c>
      <c r="I138" s="1322">
        <v>0.09</v>
      </c>
      <c r="J138" s="1374">
        <v>0.26</v>
      </c>
      <c r="K138" s="1219">
        <f>I138+J138</f>
        <v>0.35</v>
      </c>
    </row>
    <row r="139" spans="1:11" x14ac:dyDescent="0.25">
      <c r="A139" s="1279" t="s">
        <v>19</v>
      </c>
      <c r="B139" s="1413">
        <v>3</v>
      </c>
      <c r="C139" s="1276" t="s">
        <v>13</v>
      </c>
      <c r="D139" s="1276">
        <v>2500</v>
      </c>
      <c r="E139" s="1306" t="s">
        <v>166</v>
      </c>
      <c r="F139" s="1313" t="s">
        <v>15</v>
      </c>
      <c r="G139" s="1276">
        <v>2500</v>
      </c>
      <c r="H139" s="1286" t="s">
        <v>149</v>
      </c>
      <c r="I139" s="1322">
        <v>0.27</v>
      </c>
      <c r="J139" s="1374">
        <v>7.0000000000000007E-2</v>
      </c>
      <c r="K139" s="1219">
        <f>I139+J139</f>
        <v>0.34</v>
      </c>
    </row>
    <row r="140" spans="1:11" ht="15.75" thickBot="1" x14ac:dyDescent="0.3">
      <c r="A140" s="1280" t="s">
        <v>19</v>
      </c>
      <c r="B140" s="1414">
        <v>4</v>
      </c>
      <c r="C140" s="1281" t="s">
        <v>13</v>
      </c>
      <c r="D140" s="1281">
        <v>2500</v>
      </c>
      <c r="E140" s="1307" t="s">
        <v>174</v>
      </c>
      <c r="F140" s="1309" t="s">
        <v>15</v>
      </c>
      <c r="G140" s="1281">
        <v>2500</v>
      </c>
      <c r="H140" s="1288" t="s">
        <v>39</v>
      </c>
      <c r="I140" s="1323">
        <v>0.2</v>
      </c>
      <c r="J140" s="1375">
        <v>0.13</v>
      </c>
      <c r="K140" s="1219">
        <f>I140+J140</f>
        <v>0.33</v>
      </c>
    </row>
    <row r="141" spans="1:11" ht="24.75" customHeight="1" thickBot="1" x14ac:dyDescent="0.3">
      <c r="A141" s="1781" t="s">
        <v>493</v>
      </c>
      <c r="B141" s="1781"/>
      <c r="C141" s="1781"/>
      <c r="D141" s="1781"/>
      <c r="E141" s="1781"/>
      <c r="F141" s="1781"/>
      <c r="G141" s="1781"/>
      <c r="H141" s="1781"/>
      <c r="I141" s="1781"/>
      <c r="J141" s="1781"/>
      <c r="K141" s="1781"/>
    </row>
    <row r="142" spans="1:11" x14ac:dyDescent="0.25">
      <c r="A142" s="1278" t="s">
        <v>19</v>
      </c>
      <c r="B142" s="1411">
        <v>1</v>
      </c>
      <c r="C142" s="1275" t="s">
        <v>13</v>
      </c>
      <c r="D142" s="1275">
        <v>1600</v>
      </c>
      <c r="E142" s="1284" t="s">
        <v>85</v>
      </c>
      <c r="F142" s="1278" t="s">
        <v>15</v>
      </c>
      <c r="G142" s="1275">
        <v>1600</v>
      </c>
      <c r="H142" s="1284" t="s">
        <v>85</v>
      </c>
      <c r="I142" s="1321">
        <v>0.11</v>
      </c>
      <c r="J142" s="1373">
        <v>0.06</v>
      </c>
      <c r="K142" s="1219">
        <f>I142+J142</f>
        <v>0.16999999999999998</v>
      </c>
    </row>
    <row r="143" spans="1:11" x14ac:dyDescent="0.25">
      <c r="A143" s="1279" t="s">
        <v>19</v>
      </c>
      <c r="B143" s="1412">
        <v>2</v>
      </c>
      <c r="C143" s="1276" t="s">
        <v>13</v>
      </c>
      <c r="D143" s="1276">
        <v>2000</v>
      </c>
      <c r="E143" s="1286" t="s">
        <v>85</v>
      </c>
      <c r="F143" s="1279" t="s">
        <v>15</v>
      </c>
      <c r="G143" s="1276">
        <v>2000</v>
      </c>
      <c r="H143" s="1286" t="s">
        <v>85</v>
      </c>
      <c r="I143" s="1322">
        <v>0.09</v>
      </c>
      <c r="J143" s="1374">
        <v>0.11</v>
      </c>
      <c r="K143" s="1219">
        <f>I143+J143</f>
        <v>0.2</v>
      </c>
    </row>
    <row r="144" spans="1:11" ht="15.75" thickBot="1" x14ac:dyDescent="0.3">
      <c r="A144" s="1280" t="s">
        <v>19</v>
      </c>
      <c r="B144" s="1414">
        <v>3</v>
      </c>
      <c r="C144" s="1281" t="s">
        <v>13</v>
      </c>
      <c r="D144" s="1281">
        <v>1600</v>
      </c>
      <c r="E144" s="1288" t="s">
        <v>85</v>
      </c>
      <c r="F144" s="1280" t="s">
        <v>15</v>
      </c>
      <c r="G144" s="1281">
        <v>1600</v>
      </c>
      <c r="H144" s="1288" t="s">
        <v>161</v>
      </c>
      <c r="I144" s="1323">
        <v>0.12</v>
      </c>
      <c r="J144" s="1375">
        <v>0.05</v>
      </c>
      <c r="K144" s="1219">
        <f>I144+J144</f>
        <v>0.16999999999999998</v>
      </c>
    </row>
    <row r="145" spans="1:11" ht="27" customHeight="1" thickBot="1" x14ac:dyDescent="0.3">
      <c r="A145" s="1781" t="s">
        <v>377</v>
      </c>
      <c r="B145" s="1781"/>
      <c r="C145" s="1781"/>
      <c r="D145" s="1781"/>
      <c r="E145" s="1781"/>
      <c r="F145" s="1781"/>
      <c r="G145" s="1781"/>
      <c r="H145" s="1781"/>
      <c r="I145" s="1781"/>
      <c r="J145" s="1781"/>
      <c r="K145" s="1781"/>
    </row>
    <row r="146" spans="1:11" x14ac:dyDescent="0.25">
      <c r="A146" s="1278" t="s">
        <v>378</v>
      </c>
      <c r="B146" s="1411">
        <v>1</v>
      </c>
      <c r="C146" s="1275" t="s">
        <v>13</v>
      </c>
      <c r="D146" s="1275">
        <v>1600</v>
      </c>
      <c r="E146" s="1278" t="s">
        <v>920</v>
      </c>
      <c r="F146" s="1278" t="s">
        <v>15</v>
      </c>
      <c r="G146" s="1275">
        <v>1600</v>
      </c>
      <c r="H146" s="1284" t="s">
        <v>70</v>
      </c>
      <c r="I146" s="1321">
        <v>0</v>
      </c>
      <c r="J146" s="1373">
        <v>2.6041666666666665E-3</v>
      </c>
      <c r="K146" s="1219">
        <f t="shared" ref="K146:K163" si="5">I146+J146</f>
        <v>2.6041666666666665E-3</v>
      </c>
    </row>
    <row r="147" spans="1:11" x14ac:dyDescent="0.25">
      <c r="A147" s="1279" t="s">
        <v>378</v>
      </c>
      <c r="B147" s="1412">
        <v>2</v>
      </c>
      <c r="C147" s="1276" t="s">
        <v>13</v>
      </c>
      <c r="D147" s="1276">
        <v>1000</v>
      </c>
      <c r="E147" s="1279" t="s">
        <v>585</v>
      </c>
      <c r="F147" s="1279" t="s">
        <v>15</v>
      </c>
      <c r="G147" s="1276">
        <v>1000</v>
      </c>
      <c r="H147" s="1286" t="s">
        <v>70</v>
      </c>
      <c r="I147" s="1322">
        <v>0.2</v>
      </c>
      <c r="J147" s="1374">
        <v>0.31</v>
      </c>
      <c r="K147" s="1219">
        <f t="shared" si="5"/>
        <v>0.51</v>
      </c>
    </row>
    <row r="148" spans="1:11" x14ac:dyDescent="0.25">
      <c r="A148" s="1279" t="s">
        <v>19</v>
      </c>
      <c r="B148" s="1413">
        <v>5</v>
      </c>
      <c r="C148" s="1276" t="s">
        <v>13</v>
      </c>
      <c r="D148" s="1276">
        <v>630</v>
      </c>
      <c r="E148" s="1279" t="s">
        <v>248</v>
      </c>
      <c r="F148" s="1279" t="s">
        <v>15</v>
      </c>
      <c r="G148" s="1276">
        <v>630</v>
      </c>
      <c r="H148" s="1286" t="s">
        <v>70</v>
      </c>
      <c r="I148" s="1322">
        <v>0</v>
      </c>
      <c r="J148" s="1374">
        <v>0</v>
      </c>
      <c r="K148" s="1219">
        <f t="shared" si="5"/>
        <v>0</v>
      </c>
    </row>
    <row r="149" spans="1:11" x14ac:dyDescent="0.25">
      <c r="A149" s="1279" t="s">
        <v>237</v>
      </c>
      <c r="B149" s="1413">
        <v>14</v>
      </c>
      <c r="C149" s="1276" t="s">
        <v>13</v>
      </c>
      <c r="D149" s="1276">
        <v>1600</v>
      </c>
      <c r="E149" s="1279" t="s">
        <v>1017</v>
      </c>
      <c r="F149" s="1279" t="s">
        <v>15</v>
      </c>
      <c r="G149" s="1276">
        <v>1600</v>
      </c>
      <c r="H149" s="1286" t="s">
        <v>28</v>
      </c>
      <c r="I149" s="1322">
        <v>0</v>
      </c>
      <c r="J149" s="1374">
        <v>0.5</v>
      </c>
      <c r="K149" s="1219">
        <f t="shared" si="5"/>
        <v>0.5</v>
      </c>
    </row>
    <row r="150" spans="1:11" x14ac:dyDescent="0.25">
      <c r="A150" s="1279" t="s">
        <v>237</v>
      </c>
      <c r="B150" s="1413">
        <v>15</v>
      </c>
      <c r="C150" s="1276" t="s">
        <v>13</v>
      </c>
      <c r="D150" s="1276">
        <v>2500</v>
      </c>
      <c r="E150" s="1279" t="s">
        <v>302</v>
      </c>
      <c r="F150" s="1279" t="s">
        <v>15</v>
      </c>
      <c r="G150" s="1276">
        <v>2500</v>
      </c>
      <c r="H150" s="1286" t="s">
        <v>341</v>
      </c>
      <c r="I150" s="1322">
        <v>0</v>
      </c>
      <c r="J150" s="1374">
        <v>0.35</v>
      </c>
      <c r="K150" s="1219">
        <f t="shared" si="5"/>
        <v>0.35</v>
      </c>
    </row>
    <row r="151" spans="1:11" x14ac:dyDescent="0.25">
      <c r="A151" s="1279" t="s">
        <v>237</v>
      </c>
      <c r="B151" s="1413">
        <v>16</v>
      </c>
      <c r="C151" s="1276" t="s">
        <v>13</v>
      </c>
      <c r="D151" s="1276">
        <v>1000</v>
      </c>
      <c r="E151" s="1279" t="s">
        <v>385</v>
      </c>
      <c r="F151" s="1279" t="s">
        <v>15</v>
      </c>
      <c r="G151" s="1276">
        <v>1000</v>
      </c>
      <c r="H151" s="1286" t="s">
        <v>50</v>
      </c>
      <c r="I151" s="1322">
        <v>0.2</v>
      </c>
      <c r="J151" s="1374">
        <v>0.17</v>
      </c>
      <c r="K151" s="1219">
        <f t="shared" si="5"/>
        <v>0.37</v>
      </c>
    </row>
    <row r="152" spans="1:11" x14ac:dyDescent="0.25">
      <c r="A152" s="1782" t="s">
        <v>237</v>
      </c>
      <c r="B152" s="1783">
        <v>1</v>
      </c>
      <c r="C152" s="1276" t="s">
        <v>13</v>
      </c>
      <c r="D152" s="1276">
        <v>2500</v>
      </c>
      <c r="E152" s="1279" t="s">
        <v>70</v>
      </c>
      <c r="F152" s="1279" t="s">
        <v>15</v>
      </c>
      <c r="G152" s="1276">
        <v>2500</v>
      </c>
      <c r="H152" s="1286" t="s">
        <v>149</v>
      </c>
      <c r="I152" s="1322">
        <v>0.17</v>
      </c>
      <c r="J152" s="1374">
        <v>0.11</v>
      </c>
      <c r="K152" s="1219">
        <f t="shared" si="5"/>
        <v>0.28000000000000003</v>
      </c>
    </row>
    <row r="153" spans="1:11" x14ac:dyDescent="0.25">
      <c r="A153" s="1782"/>
      <c r="B153" s="1783"/>
      <c r="C153" s="1276" t="s">
        <v>181</v>
      </c>
      <c r="D153" s="1276">
        <v>1600</v>
      </c>
      <c r="E153" s="1279" t="s">
        <v>248</v>
      </c>
      <c r="F153" s="1279" t="s">
        <v>61</v>
      </c>
      <c r="G153" s="1276">
        <v>1600</v>
      </c>
      <c r="H153" s="1286" t="s">
        <v>48</v>
      </c>
      <c r="I153" s="1322">
        <v>0.09</v>
      </c>
      <c r="J153" s="1374">
        <v>0.13</v>
      </c>
      <c r="K153" s="1219">
        <f t="shared" si="5"/>
        <v>0.22</v>
      </c>
    </row>
    <row r="154" spans="1:11" x14ac:dyDescent="0.25">
      <c r="A154" s="1279" t="s">
        <v>237</v>
      </c>
      <c r="B154" s="1413">
        <v>3</v>
      </c>
      <c r="C154" s="1276" t="s">
        <v>13</v>
      </c>
      <c r="D154" s="1276">
        <v>2500</v>
      </c>
      <c r="E154" s="1279" t="s">
        <v>38</v>
      </c>
      <c r="F154" s="1279" t="s">
        <v>15</v>
      </c>
      <c r="G154" s="1276">
        <v>2500</v>
      </c>
      <c r="H154" s="1286" t="s">
        <v>328</v>
      </c>
      <c r="I154" s="1322">
        <v>0.34</v>
      </c>
      <c r="J154" s="1374">
        <v>0.3</v>
      </c>
      <c r="K154" s="1219">
        <f t="shared" si="5"/>
        <v>0.64</v>
      </c>
    </row>
    <row r="155" spans="1:11" x14ac:dyDescent="0.25">
      <c r="A155" s="1279" t="s">
        <v>237</v>
      </c>
      <c r="B155" s="1413">
        <v>4</v>
      </c>
      <c r="C155" s="1276" t="s">
        <v>13</v>
      </c>
      <c r="D155" s="1276">
        <v>1000</v>
      </c>
      <c r="E155" s="1279" t="s">
        <v>70</v>
      </c>
      <c r="F155" s="1279" t="s">
        <v>15</v>
      </c>
      <c r="G155" s="1276">
        <v>1000</v>
      </c>
      <c r="H155" s="1286" t="s">
        <v>70</v>
      </c>
      <c r="I155" s="1322">
        <v>0.12</v>
      </c>
      <c r="J155" s="1374">
        <v>0.13</v>
      </c>
      <c r="K155" s="1219">
        <f t="shared" si="5"/>
        <v>0.25</v>
      </c>
    </row>
    <row r="156" spans="1:11" x14ac:dyDescent="0.25">
      <c r="A156" s="1279" t="s">
        <v>237</v>
      </c>
      <c r="B156" s="1412">
        <v>5</v>
      </c>
      <c r="C156" s="1276" t="s">
        <v>13</v>
      </c>
      <c r="D156" s="1276">
        <v>1600</v>
      </c>
      <c r="E156" s="1279" t="s">
        <v>149</v>
      </c>
      <c r="F156" s="1279" t="s">
        <v>15</v>
      </c>
      <c r="G156" s="1276">
        <v>1600</v>
      </c>
      <c r="H156" s="1286" t="s">
        <v>431</v>
      </c>
      <c r="I156" s="1322">
        <v>0.35</v>
      </c>
      <c r="J156" s="1374">
        <v>0.48</v>
      </c>
      <c r="K156" s="1219">
        <f t="shared" si="5"/>
        <v>0.83</v>
      </c>
    </row>
    <row r="157" spans="1:11" x14ac:dyDescent="0.25">
      <c r="A157" s="1279" t="s">
        <v>237</v>
      </c>
      <c r="B157" s="1413">
        <v>6</v>
      </c>
      <c r="C157" s="1276" t="s">
        <v>13</v>
      </c>
      <c r="D157" s="1276">
        <v>1000</v>
      </c>
      <c r="E157" s="1279" t="s">
        <v>28</v>
      </c>
      <c r="F157" s="1279" t="s">
        <v>15</v>
      </c>
      <c r="G157" s="1276">
        <v>1000</v>
      </c>
      <c r="H157" s="1286" t="s">
        <v>885</v>
      </c>
      <c r="I157" s="1322">
        <v>0.27</v>
      </c>
      <c r="J157" s="1374">
        <v>0.41</v>
      </c>
      <c r="K157" s="1219">
        <f t="shared" si="5"/>
        <v>0.67999999999999994</v>
      </c>
    </row>
    <row r="158" spans="1:11" x14ac:dyDescent="0.25">
      <c r="A158" s="1279" t="s">
        <v>237</v>
      </c>
      <c r="B158" s="1413">
        <v>7</v>
      </c>
      <c r="C158" s="1276" t="s">
        <v>13</v>
      </c>
      <c r="D158" s="1276">
        <v>630</v>
      </c>
      <c r="E158" s="1279" t="s">
        <v>18</v>
      </c>
      <c r="F158" s="1279" t="s">
        <v>15</v>
      </c>
      <c r="G158" s="1276">
        <v>630</v>
      </c>
      <c r="H158" s="1286" t="s">
        <v>291</v>
      </c>
      <c r="I158" s="1322">
        <v>0.2</v>
      </c>
      <c r="J158" s="1374">
        <v>0.16</v>
      </c>
      <c r="K158" s="1219">
        <f t="shared" si="5"/>
        <v>0.36</v>
      </c>
    </row>
    <row r="159" spans="1:11" x14ac:dyDescent="0.25">
      <c r="A159" s="1279" t="s">
        <v>237</v>
      </c>
      <c r="B159" s="1413">
        <v>8</v>
      </c>
      <c r="C159" s="1276" t="s">
        <v>13</v>
      </c>
      <c r="D159" s="1276">
        <v>1600</v>
      </c>
      <c r="E159" s="1279" t="s">
        <v>22</v>
      </c>
      <c r="F159" s="1279" t="s">
        <v>15</v>
      </c>
      <c r="G159" s="1276">
        <v>1600</v>
      </c>
      <c r="H159" s="1286" t="s">
        <v>45</v>
      </c>
      <c r="I159" s="1322">
        <v>0.31</v>
      </c>
      <c r="J159" s="1374">
        <v>0.23</v>
      </c>
      <c r="K159" s="1219">
        <f t="shared" si="5"/>
        <v>0.54</v>
      </c>
    </row>
    <row r="160" spans="1:11" x14ac:dyDescent="0.25">
      <c r="A160" s="1279" t="s">
        <v>237</v>
      </c>
      <c r="B160" s="1413">
        <v>9</v>
      </c>
      <c r="C160" s="1276" t="s">
        <v>13</v>
      </c>
      <c r="D160" s="1276">
        <v>1000</v>
      </c>
      <c r="E160" s="1279" t="s">
        <v>83</v>
      </c>
      <c r="F160" s="1279" t="s">
        <v>15</v>
      </c>
      <c r="G160" s="1276">
        <v>1000</v>
      </c>
      <c r="H160" s="1286" t="s">
        <v>317</v>
      </c>
      <c r="I160" s="1322">
        <v>7.0000000000000007E-2</v>
      </c>
      <c r="J160" s="1374">
        <v>0.14000000000000001</v>
      </c>
      <c r="K160" s="1219">
        <f t="shared" si="5"/>
        <v>0.21000000000000002</v>
      </c>
    </row>
    <row r="161" spans="1:11" x14ac:dyDescent="0.25">
      <c r="A161" s="1279" t="s">
        <v>237</v>
      </c>
      <c r="B161" s="1413">
        <v>10</v>
      </c>
      <c r="C161" s="1276" t="s">
        <v>13</v>
      </c>
      <c r="D161" s="1276">
        <v>1250</v>
      </c>
      <c r="E161" s="1279" t="s">
        <v>85</v>
      </c>
      <c r="F161" s="1279" t="s">
        <v>15</v>
      </c>
      <c r="G161" s="1276">
        <v>1250</v>
      </c>
      <c r="H161" s="1286" t="s">
        <v>1016</v>
      </c>
      <c r="I161" s="1322">
        <v>0.08</v>
      </c>
      <c r="J161" s="1374">
        <v>0.31</v>
      </c>
      <c r="K161" s="1219">
        <f t="shared" si="5"/>
        <v>0.39</v>
      </c>
    </row>
    <row r="162" spans="1:11" x14ac:dyDescent="0.25">
      <c r="A162" s="1279" t="s">
        <v>237</v>
      </c>
      <c r="B162" s="1413">
        <v>11</v>
      </c>
      <c r="C162" s="1276" t="s">
        <v>13</v>
      </c>
      <c r="D162" s="1276">
        <v>1600</v>
      </c>
      <c r="E162" s="1279" t="s">
        <v>83</v>
      </c>
      <c r="F162" s="1279" t="s">
        <v>15</v>
      </c>
      <c r="G162" s="1276">
        <v>1600</v>
      </c>
      <c r="H162" s="1286" t="s">
        <v>30</v>
      </c>
      <c r="I162" s="1322">
        <v>0.18</v>
      </c>
      <c r="J162" s="1374">
        <v>0.13</v>
      </c>
      <c r="K162" s="1219">
        <f t="shared" si="5"/>
        <v>0.31</v>
      </c>
    </row>
    <row r="163" spans="1:11" ht="15.75" thickBot="1" x14ac:dyDescent="0.3">
      <c r="A163" s="1280" t="s">
        <v>237</v>
      </c>
      <c r="B163" s="1414">
        <v>12</v>
      </c>
      <c r="C163" s="1281" t="s">
        <v>13</v>
      </c>
      <c r="D163" s="1281">
        <v>1000</v>
      </c>
      <c r="E163" s="1280" t="s">
        <v>70</v>
      </c>
      <c r="F163" s="1280" t="s">
        <v>15</v>
      </c>
      <c r="G163" s="1281">
        <v>1000</v>
      </c>
      <c r="H163" s="1288" t="s">
        <v>145</v>
      </c>
      <c r="I163" s="1323">
        <v>0.31</v>
      </c>
      <c r="J163" s="1375">
        <v>0.25</v>
      </c>
      <c r="K163" s="1219">
        <f t="shared" si="5"/>
        <v>0.56000000000000005</v>
      </c>
    </row>
    <row r="164" spans="1:11" ht="28.5" customHeight="1" thickBot="1" x14ac:dyDescent="0.3">
      <c r="A164" s="1780" t="s">
        <v>379</v>
      </c>
      <c r="B164" s="1780"/>
      <c r="C164" s="1780"/>
      <c r="D164" s="1780"/>
      <c r="E164" s="1780"/>
      <c r="F164" s="1780"/>
      <c r="G164" s="1780"/>
      <c r="H164" s="1780"/>
      <c r="I164" s="1780"/>
      <c r="J164" s="1780"/>
      <c r="K164" s="1780"/>
    </row>
    <row r="165" spans="1:11" x14ac:dyDescent="0.25">
      <c r="A165" s="1278" t="s">
        <v>378</v>
      </c>
      <c r="B165" s="1411">
        <v>3</v>
      </c>
      <c r="C165" s="1275" t="s">
        <v>13</v>
      </c>
      <c r="D165" s="1290">
        <v>1000</v>
      </c>
      <c r="E165" s="1278" t="s">
        <v>966</v>
      </c>
      <c r="F165" s="1284" t="s">
        <v>15</v>
      </c>
      <c r="G165" s="1275">
        <v>1000</v>
      </c>
      <c r="H165" s="1284" t="s">
        <v>229</v>
      </c>
      <c r="I165" s="1321">
        <v>0.39</v>
      </c>
      <c r="J165" s="1373">
        <v>0.3</v>
      </c>
      <c r="K165" s="1219">
        <f>I165+J165</f>
        <v>0.69</v>
      </c>
    </row>
    <row r="166" spans="1:11" x14ac:dyDescent="0.25">
      <c r="A166" s="1279" t="s">
        <v>378</v>
      </c>
      <c r="B166" s="1412">
        <v>4</v>
      </c>
      <c r="C166" s="1276" t="s">
        <v>13</v>
      </c>
      <c r="D166" s="1384">
        <v>1000</v>
      </c>
      <c r="E166" s="1279" t="s">
        <v>147</v>
      </c>
      <c r="F166" s="1286" t="s">
        <v>15</v>
      </c>
      <c r="G166" s="1276">
        <v>1000</v>
      </c>
      <c r="H166" s="1286" t="s">
        <v>147</v>
      </c>
      <c r="I166" s="1322">
        <v>0.24</v>
      </c>
      <c r="J166" s="1374">
        <v>0.27</v>
      </c>
      <c r="K166" s="1219">
        <f>I166+J166</f>
        <v>0.51</v>
      </c>
    </row>
    <row r="167" spans="1:11" x14ac:dyDescent="0.25">
      <c r="A167" s="1279" t="s">
        <v>378</v>
      </c>
      <c r="B167" s="1413">
        <v>5</v>
      </c>
      <c r="C167" s="1276" t="s">
        <v>13</v>
      </c>
      <c r="D167" s="1384">
        <v>1000</v>
      </c>
      <c r="E167" s="1279" t="s">
        <v>966</v>
      </c>
      <c r="F167" s="1286" t="s">
        <v>15</v>
      </c>
      <c r="G167" s="1276">
        <v>1000</v>
      </c>
      <c r="H167" s="1286" t="s">
        <v>966</v>
      </c>
      <c r="I167" s="1322">
        <v>0.11</v>
      </c>
      <c r="J167" s="1374">
        <v>0.16</v>
      </c>
      <c r="K167" s="1219">
        <f>I167+J167</f>
        <v>0.27</v>
      </c>
    </row>
    <row r="168" spans="1:11" x14ac:dyDescent="0.25">
      <c r="A168" s="1279" t="s">
        <v>378</v>
      </c>
      <c r="B168" s="1413">
        <v>7</v>
      </c>
      <c r="C168" s="1276" t="s">
        <v>13</v>
      </c>
      <c r="D168" s="1384">
        <v>1000</v>
      </c>
      <c r="E168" s="1279" t="s">
        <v>75</v>
      </c>
      <c r="F168" s="1286" t="s">
        <v>15</v>
      </c>
      <c r="G168" s="1276">
        <v>1000</v>
      </c>
      <c r="H168" s="1286" t="s">
        <v>229</v>
      </c>
      <c r="I168" s="1322">
        <v>0.12</v>
      </c>
      <c r="J168" s="1374">
        <v>0.08</v>
      </c>
      <c r="K168" s="1219">
        <f>I168+J168</f>
        <v>0.2</v>
      </c>
    </row>
    <row r="169" spans="1:11" ht="15.75" thickBot="1" x14ac:dyDescent="0.3">
      <c r="A169" s="1280" t="s">
        <v>378</v>
      </c>
      <c r="B169" s="1414">
        <v>12</v>
      </c>
      <c r="C169" s="1281" t="s">
        <v>13</v>
      </c>
      <c r="D169" s="1291">
        <v>1000</v>
      </c>
      <c r="E169" s="1280" t="s">
        <v>147</v>
      </c>
      <c r="F169" s="1288" t="s">
        <v>15</v>
      </c>
      <c r="G169" s="1281">
        <v>1000</v>
      </c>
      <c r="H169" s="1288" t="s">
        <v>147</v>
      </c>
      <c r="I169" s="1323">
        <v>0.12</v>
      </c>
      <c r="J169" s="1375"/>
      <c r="K169" s="1219">
        <f>I169+J169</f>
        <v>0.12</v>
      </c>
    </row>
    <row r="170" spans="1:11" ht="25.5" customHeight="1" thickBot="1" x14ac:dyDescent="0.3">
      <c r="A170" s="1781" t="s">
        <v>492</v>
      </c>
      <c r="B170" s="1781"/>
      <c r="C170" s="1781"/>
      <c r="D170" s="1781"/>
      <c r="E170" s="1781"/>
      <c r="F170" s="1781"/>
      <c r="G170" s="1781"/>
      <c r="H170" s="1781"/>
      <c r="I170" s="1781"/>
      <c r="J170" s="1781"/>
      <c r="K170" s="1781"/>
    </row>
    <row r="171" spans="1:11" x14ac:dyDescent="0.25">
      <c r="A171" s="1380" t="s">
        <v>378</v>
      </c>
      <c r="B171" s="1437">
        <v>3</v>
      </c>
      <c r="C171" s="1290" t="s">
        <v>13</v>
      </c>
      <c r="D171" s="1275">
        <v>1000</v>
      </c>
      <c r="E171" s="1284" t="s">
        <v>229</v>
      </c>
      <c r="F171" s="1278" t="s">
        <v>15</v>
      </c>
      <c r="G171" s="1290">
        <v>1000</v>
      </c>
      <c r="H171" s="1278" t="s">
        <v>229</v>
      </c>
      <c r="I171" s="1439">
        <v>0.3</v>
      </c>
      <c r="J171" s="1321">
        <v>0.42</v>
      </c>
      <c r="K171" s="1219">
        <f>I171+J171</f>
        <v>0.72</v>
      </c>
    </row>
    <row r="172" spans="1:11" ht="15.75" thickBot="1" x14ac:dyDescent="0.3">
      <c r="A172" s="1383" t="s">
        <v>378</v>
      </c>
      <c r="B172" s="1438">
        <v>4</v>
      </c>
      <c r="C172" s="1291" t="s">
        <v>13</v>
      </c>
      <c r="D172" s="1281">
        <v>1600</v>
      </c>
      <c r="E172" s="1288" t="s">
        <v>229</v>
      </c>
      <c r="F172" s="1280" t="s">
        <v>15</v>
      </c>
      <c r="G172" s="1291">
        <v>1600</v>
      </c>
      <c r="H172" s="1280" t="s">
        <v>229</v>
      </c>
      <c r="I172" s="1440">
        <v>0.19</v>
      </c>
      <c r="J172" s="1323">
        <v>0.15</v>
      </c>
      <c r="K172" s="1219">
        <f>I172+J172</f>
        <v>0.33999999999999997</v>
      </c>
    </row>
    <row r="173" spans="1:11" ht="24" customHeight="1" thickBot="1" x14ac:dyDescent="0.3">
      <c r="A173" s="1781" t="s">
        <v>491</v>
      </c>
      <c r="B173" s="1781"/>
      <c r="C173" s="1781"/>
      <c r="D173" s="1781"/>
      <c r="E173" s="1781"/>
      <c r="F173" s="1781"/>
      <c r="G173" s="1781"/>
      <c r="H173" s="1781"/>
      <c r="I173" s="1781"/>
      <c r="J173" s="1781"/>
      <c r="K173" s="1781"/>
    </row>
    <row r="174" spans="1:11" ht="15.75" thickBot="1" x14ac:dyDescent="0.3">
      <c r="A174" s="1441" t="s">
        <v>378</v>
      </c>
      <c r="B174" s="1442">
        <v>5</v>
      </c>
      <c r="C174" s="1428" t="s">
        <v>13</v>
      </c>
      <c r="D174" s="1293">
        <v>1000</v>
      </c>
      <c r="E174" s="1314" t="s">
        <v>85</v>
      </c>
      <c r="F174" s="1430" t="s">
        <v>15</v>
      </c>
      <c r="G174" s="1428">
        <v>1000</v>
      </c>
      <c r="H174" s="1430" t="s">
        <v>85</v>
      </c>
      <c r="I174" s="1443">
        <v>0.35</v>
      </c>
      <c r="J174" s="1329">
        <v>0.27</v>
      </c>
      <c r="K174" s="1219">
        <f>I174+J174</f>
        <v>0.62</v>
      </c>
    </row>
    <row r="175" spans="1:11" ht="24" customHeight="1" thickBot="1" x14ac:dyDescent="0.3">
      <c r="A175" s="1780" t="s">
        <v>490</v>
      </c>
      <c r="B175" s="1780"/>
      <c r="C175" s="1780"/>
      <c r="D175" s="1780"/>
      <c r="E175" s="1780"/>
      <c r="F175" s="1780"/>
      <c r="G175" s="1780"/>
      <c r="H175" s="1780"/>
      <c r="I175" s="1780"/>
      <c r="J175" s="1780"/>
      <c r="K175" s="1780"/>
    </row>
    <row r="176" spans="1:11" ht="15.75" thickBot="1" x14ac:dyDescent="0.3">
      <c r="A176" s="1425" t="s">
        <v>378</v>
      </c>
      <c r="B176" s="1444">
        <v>9</v>
      </c>
      <c r="C176" s="1293" t="s">
        <v>13</v>
      </c>
      <c r="D176" s="1428">
        <v>1000</v>
      </c>
      <c r="E176" s="1430" t="s">
        <v>229</v>
      </c>
      <c r="F176" s="1314" t="s">
        <v>15</v>
      </c>
      <c r="G176" s="1293">
        <v>1000</v>
      </c>
      <c r="H176" s="1431" t="s">
        <v>966</v>
      </c>
      <c r="I176" s="1328">
        <v>0.16</v>
      </c>
      <c r="J176" s="1378">
        <v>0.13</v>
      </c>
      <c r="K176" s="1219">
        <f>I176+J176</f>
        <v>0.29000000000000004</v>
      </c>
    </row>
    <row r="177" spans="1:11" ht="27.75" customHeight="1" thickBot="1" x14ac:dyDescent="0.3">
      <c r="A177" s="1780" t="s">
        <v>489</v>
      </c>
      <c r="B177" s="1780"/>
      <c r="C177" s="1780"/>
      <c r="D177" s="1780"/>
      <c r="E177" s="1780"/>
      <c r="F177" s="1780"/>
      <c r="G177" s="1780"/>
      <c r="H177" s="1780"/>
      <c r="I177" s="1780"/>
      <c r="J177" s="1780"/>
      <c r="K177" s="1780"/>
    </row>
    <row r="178" spans="1:11" ht="15.75" thickBot="1" x14ac:dyDescent="0.3">
      <c r="A178" s="1425" t="s">
        <v>378</v>
      </c>
      <c r="B178" s="1444">
        <v>13</v>
      </c>
      <c r="C178" s="1293" t="s">
        <v>13</v>
      </c>
      <c r="D178" s="1228">
        <v>1000</v>
      </c>
      <c r="E178" s="1310" t="s">
        <v>147</v>
      </c>
      <c r="F178" s="1310" t="s">
        <v>15</v>
      </c>
      <c r="G178" s="1292">
        <v>1000</v>
      </c>
      <c r="H178" s="1315" t="s">
        <v>966</v>
      </c>
      <c r="I178" s="1329">
        <v>0.11</v>
      </c>
      <c r="J178" s="1379">
        <v>0.21</v>
      </c>
      <c r="K178" s="1219">
        <f>I178+J178</f>
        <v>0.32</v>
      </c>
    </row>
    <row r="179" spans="1:11" ht="22.5" customHeight="1" thickBot="1" x14ac:dyDescent="0.3">
      <c r="A179" s="1781" t="s">
        <v>381</v>
      </c>
      <c r="B179" s="1781"/>
      <c r="C179" s="1781"/>
      <c r="D179" s="1781"/>
      <c r="E179" s="1781"/>
      <c r="F179" s="1781"/>
      <c r="G179" s="1781"/>
      <c r="H179" s="1781"/>
      <c r="I179" s="1781"/>
      <c r="J179" s="1781"/>
      <c r="K179" s="1781"/>
    </row>
    <row r="180" spans="1:11" ht="15.75" thickBot="1" x14ac:dyDescent="0.3">
      <c r="A180" s="1230" t="s">
        <v>19</v>
      </c>
      <c r="B180" s="1445">
        <v>44001</v>
      </c>
      <c r="C180" s="1428" t="s">
        <v>13</v>
      </c>
      <c r="D180" s="1293">
        <v>1000</v>
      </c>
      <c r="E180" s="1431"/>
      <c r="F180" s="1310" t="s">
        <v>15</v>
      </c>
      <c r="G180" s="1292">
        <v>1000</v>
      </c>
      <c r="H180" s="1315"/>
      <c r="I180" s="1329"/>
      <c r="J180" s="1379"/>
      <c r="K180" s="1219" t="s">
        <v>1015</v>
      </c>
    </row>
    <row r="181" spans="1:11" s="1224" customFormat="1" ht="23.25" customHeight="1" thickBot="1" x14ac:dyDescent="0.3">
      <c r="A181" s="1778" t="s">
        <v>824</v>
      </c>
      <c r="B181" s="1778"/>
      <c r="C181" s="1778"/>
      <c r="D181" s="1778"/>
      <c r="E181" s="1778"/>
      <c r="F181" s="1778"/>
      <c r="G181" s="1778"/>
      <c r="H181" s="1778"/>
      <c r="I181" s="1778"/>
      <c r="J181" s="1778"/>
      <c r="K181" s="1225"/>
    </row>
    <row r="182" spans="1:11" x14ac:dyDescent="0.25">
      <c r="A182" s="1437" t="s">
        <v>19</v>
      </c>
      <c r="B182" s="444">
        <v>44002</v>
      </c>
      <c r="C182" s="1437" t="s">
        <v>13</v>
      </c>
      <c r="D182" s="1348">
        <v>1600</v>
      </c>
      <c r="E182" s="305" t="s">
        <v>85</v>
      </c>
      <c r="F182" s="1437" t="s">
        <v>15</v>
      </c>
      <c r="G182" s="1447">
        <v>1600</v>
      </c>
      <c r="H182" s="295" t="s">
        <v>402</v>
      </c>
      <c r="I182" s="1449">
        <v>0.08</v>
      </c>
      <c r="J182" s="409">
        <v>0.1</v>
      </c>
      <c r="K182" s="1219">
        <f>I182+J182</f>
        <v>0.18</v>
      </c>
    </row>
    <row r="183" spans="1:11" ht="15.75" thickBot="1" x14ac:dyDescent="0.3">
      <c r="A183" s="1438" t="s">
        <v>19</v>
      </c>
      <c r="B183" s="1446">
        <v>44003</v>
      </c>
      <c r="C183" s="1438" t="s">
        <v>13</v>
      </c>
      <c r="D183" s="1350">
        <v>1600</v>
      </c>
      <c r="E183" s="350" t="s">
        <v>324</v>
      </c>
      <c r="F183" s="1438" t="s">
        <v>15</v>
      </c>
      <c r="G183" s="1448">
        <v>1600</v>
      </c>
      <c r="H183" s="296" t="s">
        <v>85</v>
      </c>
      <c r="I183" s="1450">
        <v>0.06</v>
      </c>
      <c r="J183" s="406">
        <v>0.09</v>
      </c>
      <c r="K183" s="1219">
        <f>I183+J183</f>
        <v>0.15</v>
      </c>
    </row>
    <row r="184" spans="1:11" s="1224" customFormat="1" ht="25.5" customHeight="1" thickBot="1" x14ac:dyDescent="0.3">
      <c r="A184" s="1776" t="s">
        <v>1014</v>
      </c>
      <c r="B184" s="1776"/>
      <c r="C184" s="1776"/>
      <c r="D184" s="1294"/>
      <c r="E184" s="1294"/>
      <c r="F184" s="1294"/>
      <c r="G184" s="1294"/>
      <c r="H184" s="1294"/>
      <c r="I184" s="1294"/>
      <c r="J184" s="1294"/>
      <c r="K184" s="1225"/>
    </row>
    <row r="185" spans="1:11" s="1224" customFormat="1" ht="15.75" x14ac:dyDescent="0.25">
      <c r="A185" s="1639" t="s">
        <v>1002</v>
      </c>
      <c r="B185" s="1662">
        <v>1</v>
      </c>
      <c r="C185" s="1639" t="s">
        <v>13</v>
      </c>
      <c r="D185" s="1639">
        <v>630</v>
      </c>
      <c r="E185" s="1663" t="s">
        <v>72</v>
      </c>
      <c r="F185" s="1639" t="s">
        <v>1044</v>
      </c>
      <c r="G185" s="1638" t="s">
        <v>1044</v>
      </c>
      <c r="H185" s="1664" t="s">
        <v>1044</v>
      </c>
      <c r="I185" s="1638">
        <v>0.11</v>
      </c>
      <c r="J185" s="1639"/>
      <c r="K185" s="1635">
        <f>I185+J185</f>
        <v>0.11</v>
      </c>
    </row>
    <row r="186" spans="1:11" s="1224" customFormat="1" ht="15.75" x14ac:dyDescent="0.25">
      <c r="A186" s="1645" t="s">
        <v>1002</v>
      </c>
      <c r="B186" s="1451">
        <v>2</v>
      </c>
      <c r="C186" s="1645" t="s">
        <v>13</v>
      </c>
      <c r="D186" s="1645">
        <v>630</v>
      </c>
      <c r="E186" s="1665" t="s">
        <v>72</v>
      </c>
      <c r="F186" s="1645" t="s">
        <v>1044</v>
      </c>
      <c r="G186" s="1642" t="s">
        <v>1044</v>
      </c>
      <c r="H186" s="1666" t="s">
        <v>1044</v>
      </c>
      <c r="I186" s="1642">
        <v>0.18</v>
      </c>
      <c r="J186" s="1645"/>
      <c r="K186" s="1635">
        <f>I186+J186</f>
        <v>0.18</v>
      </c>
    </row>
    <row r="187" spans="1:11" s="1224" customFormat="1" ht="15.75" x14ac:dyDescent="0.25">
      <c r="A187" s="1645" t="s">
        <v>1002</v>
      </c>
      <c r="B187" s="1451">
        <v>3</v>
      </c>
      <c r="C187" s="1645" t="s">
        <v>13</v>
      </c>
      <c r="D187" s="1645">
        <v>630</v>
      </c>
      <c r="E187" s="1665" t="s">
        <v>72</v>
      </c>
      <c r="F187" s="1645" t="s">
        <v>1044</v>
      </c>
      <c r="G187" s="1642" t="s">
        <v>1044</v>
      </c>
      <c r="H187" s="1666" t="s">
        <v>1044</v>
      </c>
      <c r="I187" s="1642">
        <v>0.09</v>
      </c>
      <c r="J187" s="1645"/>
      <c r="K187" s="1635">
        <f>I187+J187</f>
        <v>0.09</v>
      </c>
    </row>
    <row r="188" spans="1:11" s="1224" customFormat="1" ht="16.5" thickBot="1" x14ac:dyDescent="0.3">
      <c r="A188" s="1669" t="s">
        <v>1002</v>
      </c>
      <c r="B188" s="1452">
        <v>4</v>
      </c>
      <c r="C188" s="1670" t="s">
        <v>13</v>
      </c>
      <c r="D188" s="1670">
        <v>630</v>
      </c>
      <c r="E188" s="1667" t="s">
        <v>72</v>
      </c>
      <c r="F188" s="1670" t="s">
        <v>1044</v>
      </c>
      <c r="G188" s="1671" t="s">
        <v>1044</v>
      </c>
      <c r="H188" s="1668" t="s">
        <v>1044</v>
      </c>
      <c r="I188" s="1671">
        <v>0.22</v>
      </c>
      <c r="J188" s="1670"/>
      <c r="K188" s="1635">
        <f>I188+J188</f>
        <v>0.22</v>
      </c>
    </row>
    <row r="189" spans="1:11" ht="28.5" customHeight="1" thickBot="1" x14ac:dyDescent="0.3">
      <c r="A189" s="1776" t="s">
        <v>1013</v>
      </c>
      <c r="B189" s="1776"/>
      <c r="C189" s="1776"/>
      <c r="D189" s="1776"/>
      <c r="E189" s="1776"/>
      <c r="F189" s="1776"/>
      <c r="G189" s="1776"/>
      <c r="H189" s="1776"/>
      <c r="I189" s="1776"/>
      <c r="J189" s="1776"/>
      <c r="K189" s="1219"/>
    </row>
    <row r="190" spans="1:11" x14ac:dyDescent="0.25">
      <c r="A190" s="1639" t="s">
        <v>19</v>
      </c>
      <c r="B190" s="1854">
        <v>46001</v>
      </c>
      <c r="C190" s="1639" t="s">
        <v>13</v>
      </c>
      <c r="D190" s="1638">
        <v>1250</v>
      </c>
      <c r="E190" s="1664" t="s">
        <v>72</v>
      </c>
      <c r="F190" s="1638" t="s">
        <v>15</v>
      </c>
      <c r="G190" s="1639">
        <v>1250</v>
      </c>
      <c r="H190" s="1663" t="s">
        <v>30</v>
      </c>
      <c r="I190" s="1639">
        <v>0.09</v>
      </c>
      <c r="J190" s="1862">
        <v>0.1</v>
      </c>
      <c r="K190" s="1219">
        <f t="shared" ref="K190:K197" si="6">I190+J190</f>
        <v>0.19</v>
      </c>
    </row>
    <row r="191" spans="1:11" x14ac:dyDescent="0.25">
      <c r="A191" s="1645" t="s">
        <v>19</v>
      </c>
      <c r="B191" s="1855">
        <v>46002</v>
      </c>
      <c r="C191" s="1645" t="s">
        <v>13</v>
      </c>
      <c r="D191" s="1642">
        <v>1600</v>
      </c>
      <c r="E191" s="1666" t="s">
        <v>28</v>
      </c>
      <c r="F191" s="1642" t="s">
        <v>15</v>
      </c>
      <c r="G191" s="1645">
        <v>1600</v>
      </c>
      <c r="H191" s="1665" t="s">
        <v>28</v>
      </c>
      <c r="I191" s="1645">
        <v>0.12</v>
      </c>
      <c r="J191" s="1863">
        <v>0.06</v>
      </c>
      <c r="K191" s="1219">
        <f t="shared" si="6"/>
        <v>0.18</v>
      </c>
    </row>
    <row r="192" spans="1:11" x14ac:dyDescent="0.25">
      <c r="A192" s="1645" t="s">
        <v>19</v>
      </c>
      <c r="B192" s="1855">
        <v>46003</v>
      </c>
      <c r="C192" s="1645" t="s">
        <v>13</v>
      </c>
      <c r="D192" s="1642">
        <v>1600</v>
      </c>
      <c r="E192" s="1666" t="s">
        <v>348</v>
      </c>
      <c r="F192" s="1642" t="s">
        <v>15</v>
      </c>
      <c r="G192" s="1645">
        <v>1600</v>
      </c>
      <c r="H192" s="1665" t="s">
        <v>45</v>
      </c>
      <c r="I192" s="1645">
        <v>0.15</v>
      </c>
      <c r="J192" s="1863">
        <v>0.13</v>
      </c>
      <c r="K192" s="1219">
        <f t="shared" si="6"/>
        <v>0.28000000000000003</v>
      </c>
    </row>
    <row r="193" spans="1:11" x14ac:dyDescent="0.25">
      <c r="A193" s="1864" t="s">
        <v>19</v>
      </c>
      <c r="B193" s="1856">
        <v>46004</v>
      </c>
      <c r="C193" s="1864" t="s">
        <v>13</v>
      </c>
      <c r="D193" s="1865">
        <v>1250</v>
      </c>
      <c r="E193" s="1857" t="s">
        <v>348</v>
      </c>
      <c r="F193" s="1865" t="s">
        <v>15</v>
      </c>
      <c r="G193" s="1864">
        <v>1250</v>
      </c>
      <c r="H193" s="1858" t="s">
        <v>45</v>
      </c>
      <c r="I193" s="1864">
        <v>0.11</v>
      </c>
      <c r="J193" s="1866">
        <v>0.09</v>
      </c>
      <c r="K193" s="1219">
        <f t="shared" si="6"/>
        <v>0.2</v>
      </c>
    </row>
    <row r="194" spans="1:11" x14ac:dyDescent="0.25">
      <c r="A194" s="1645" t="s">
        <v>1002</v>
      </c>
      <c r="B194" s="1855">
        <v>1</v>
      </c>
      <c r="C194" s="1867" t="s">
        <v>13</v>
      </c>
      <c r="D194" s="1642">
        <v>630</v>
      </c>
      <c r="E194" s="1859" t="s">
        <v>18</v>
      </c>
      <c r="F194" s="1642" t="s">
        <v>1044</v>
      </c>
      <c r="G194" s="1645" t="s">
        <v>1044</v>
      </c>
      <c r="H194" s="1665" t="s">
        <v>1044</v>
      </c>
      <c r="I194" s="1645">
        <v>0.09</v>
      </c>
      <c r="J194" s="1863"/>
      <c r="K194" s="1219">
        <f t="shared" si="6"/>
        <v>0.09</v>
      </c>
    </row>
    <row r="195" spans="1:11" x14ac:dyDescent="0.25">
      <c r="A195" s="1645" t="s">
        <v>1002</v>
      </c>
      <c r="B195" s="1453">
        <v>3</v>
      </c>
      <c r="C195" s="1867" t="s">
        <v>13</v>
      </c>
      <c r="D195" s="1642">
        <v>630</v>
      </c>
      <c r="E195" s="1859" t="s">
        <v>30</v>
      </c>
      <c r="F195" s="1642" t="s">
        <v>1044</v>
      </c>
      <c r="G195" s="1645" t="s">
        <v>1044</v>
      </c>
      <c r="H195" s="1665" t="s">
        <v>1044</v>
      </c>
      <c r="I195" s="1645">
        <v>0.11</v>
      </c>
      <c r="J195" s="1863"/>
      <c r="K195" s="1219">
        <f t="shared" si="6"/>
        <v>0.11</v>
      </c>
    </row>
    <row r="196" spans="1:11" x14ac:dyDescent="0.25">
      <c r="A196" s="1645" t="s">
        <v>1002</v>
      </c>
      <c r="B196" s="1453">
        <v>4</v>
      </c>
      <c r="C196" s="1867" t="s">
        <v>13</v>
      </c>
      <c r="D196" s="1865">
        <v>1000</v>
      </c>
      <c r="E196" s="1859" t="s">
        <v>317</v>
      </c>
      <c r="F196" s="1642" t="s">
        <v>1044</v>
      </c>
      <c r="G196" s="1645" t="s">
        <v>1044</v>
      </c>
      <c r="H196" s="1665" t="s">
        <v>1044</v>
      </c>
      <c r="I196" s="1645">
        <v>0.08</v>
      </c>
      <c r="J196" s="1863"/>
      <c r="K196" s="1219">
        <f t="shared" si="6"/>
        <v>0.08</v>
      </c>
    </row>
    <row r="197" spans="1:11" ht="15.75" thickBot="1" x14ac:dyDescent="0.3">
      <c r="A197" s="1648" t="s">
        <v>1002</v>
      </c>
      <c r="B197" s="1454">
        <v>5</v>
      </c>
      <c r="C197" s="1648" t="s">
        <v>13</v>
      </c>
      <c r="D197" s="1647">
        <v>1000</v>
      </c>
      <c r="E197" s="1860" t="s">
        <v>82</v>
      </c>
      <c r="F197" s="1647" t="s">
        <v>1044</v>
      </c>
      <c r="G197" s="1648" t="s">
        <v>1044</v>
      </c>
      <c r="H197" s="1861" t="s">
        <v>1044</v>
      </c>
      <c r="I197" s="1648">
        <v>0.13</v>
      </c>
      <c r="J197" s="1868"/>
      <c r="K197" s="1219">
        <f t="shared" si="6"/>
        <v>0.13</v>
      </c>
    </row>
    <row r="198" spans="1:11" ht="23.25" customHeight="1" thickBot="1" x14ac:dyDescent="0.3">
      <c r="A198" s="1779" t="s">
        <v>835</v>
      </c>
      <c r="B198" s="1779"/>
      <c r="C198" s="1779"/>
      <c r="D198" s="1311"/>
      <c r="E198" s="1311"/>
      <c r="F198" s="1311"/>
      <c r="G198" s="1295"/>
      <c r="H198" s="1311"/>
      <c r="I198" s="1311"/>
      <c r="J198" s="1311"/>
      <c r="K198" s="1219"/>
    </row>
    <row r="199" spans="1:11" x14ac:dyDescent="0.25">
      <c r="A199" s="1636" t="s">
        <v>12</v>
      </c>
      <c r="B199" s="1637">
        <v>45001</v>
      </c>
      <c r="C199" s="1638" t="s">
        <v>13</v>
      </c>
      <c r="D199" s="1639">
        <v>1600</v>
      </c>
      <c r="E199" s="1638" t="s">
        <v>28</v>
      </c>
      <c r="F199" s="1639" t="s">
        <v>15</v>
      </c>
      <c r="G199" s="1638">
        <v>1600</v>
      </c>
      <c r="H199" s="1639" t="s">
        <v>1007</v>
      </c>
      <c r="I199" s="1638">
        <v>0.12</v>
      </c>
      <c r="J199" s="1639">
        <v>0.15</v>
      </c>
      <c r="K199" s="1635">
        <f>I199+J199</f>
        <v>0.27</v>
      </c>
    </row>
    <row r="200" spans="1:11" x14ac:dyDescent="0.25">
      <c r="A200" s="1640" t="s">
        <v>12</v>
      </c>
      <c r="B200" s="1641">
        <v>45002</v>
      </c>
      <c r="C200" s="1642" t="s">
        <v>13</v>
      </c>
      <c r="D200" s="1643">
        <v>2000</v>
      </c>
      <c r="E200" s="1644" t="s">
        <v>85</v>
      </c>
      <c r="F200" s="1645" t="s">
        <v>15</v>
      </c>
      <c r="G200" s="1644">
        <v>2000</v>
      </c>
      <c r="H200" s="1643" t="s">
        <v>85</v>
      </c>
      <c r="I200" s="1644">
        <v>0.04</v>
      </c>
      <c r="J200" s="1643">
        <v>0.06</v>
      </c>
      <c r="K200" s="1635">
        <f>I200+J200</f>
        <v>0.1</v>
      </c>
    </row>
    <row r="201" spans="1:11" x14ac:dyDescent="0.25">
      <c r="A201" s="1640" t="s">
        <v>19</v>
      </c>
      <c r="B201" s="1641">
        <v>45003</v>
      </c>
      <c r="C201" s="1642" t="s">
        <v>13</v>
      </c>
      <c r="D201" s="1643">
        <v>1250</v>
      </c>
      <c r="E201" s="1644" t="s">
        <v>73</v>
      </c>
      <c r="F201" s="1643" t="s">
        <v>15</v>
      </c>
      <c r="G201" s="1644">
        <v>1250</v>
      </c>
      <c r="H201" s="1643" t="s">
        <v>73</v>
      </c>
      <c r="I201" s="1644">
        <v>0.09</v>
      </c>
      <c r="J201" s="1643">
        <v>0.18</v>
      </c>
      <c r="K201" s="1635">
        <f>SUM(I201:J201)</f>
        <v>0.27</v>
      </c>
    </row>
    <row r="202" spans="1:11" x14ac:dyDescent="0.25">
      <c r="A202" s="1640" t="s">
        <v>19</v>
      </c>
      <c r="B202" s="1451">
        <v>45004</v>
      </c>
      <c r="C202" s="1642" t="s">
        <v>13</v>
      </c>
      <c r="D202" s="1645">
        <v>2000</v>
      </c>
      <c r="E202" s="1642" t="s">
        <v>1012</v>
      </c>
      <c r="F202" s="1645" t="s">
        <v>15</v>
      </c>
      <c r="G202" s="1642">
        <v>2000</v>
      </c>
      <c r="H202" s="1645" t="s">
        <v>1008</v>
      </c>
      <c r="I202" s="1642">
        <v>0.15</v>
      </c>
      <c r="J202" s="1645">
        <v>0.15</v>
      </c>
      <c r="K202" s="1635">
        <f>I202+J202</f>
        <v>0.3</v>
      </c>
    </row>
    <row r="203" spans="1:11" x14ac:dyDescent="0.25">
      <c r="A203" s="1640" t="s">
        <v>19</v>
      </c>
      <c r="B203" s="1451">
        <v>45005</v>
      </c>
      <c r="C203" s="1642" t="s">
        <v>13</v>
      </c>
      <c r="D203" s="1645">
        <v>1600</v>
      </c>
      <c r="E203" s="1642" t="s">
        <v>1011</v>
      </c>
      <c r="F203" s="1645" t="s">
        <v>15</v>
      </c>
      <c r="G203" s="1642">
        <v>1600</v>
      </c>
      <c r="H203" s="1645" t="s">
        <v>1010</v>
      </c>
      <c r="I203" s="1642">
        <v>0.08</v>
      </c>
      <c r="J203" s="1645">
        <v>7.0000000000000007E-2</v>
      </c>
      <c r="K203" s="1635">
        <f>I203+J203</f>
        <v>0.15000000000000002</v>
      </c>
    </row>
    <row r="204" spans="1:11" ht="15.75" thickBot="1" x14ac:dyDescent="0.3">
      <c r="A204" s="1646" t="s">
        <v>19</v>
      </c>
      <c r="B204" s="1452">
        <v>45006</v>
      </c>
      <c r="C204" s="1647" t="s">
        <v>13</v>
      </c>
      <c r="D204" s="1648">
        <v>2000</v>
      </c>
      <c r="E204" s="1647" t="s">
        <v>1009</v>
      </c>
      <c r="F204" s="1648" t="s">
        <v>15</v>
      </c>
      <c r="G204" s="1647">
        <v>2000</v>
      </c>
      <c r="H204" s="1648" t="s">
        <v>1008</v>
      </c>
      <c r="I204" s="1647">
        <v>0.1</v>
      </c>
      <c r="J204" s="1648">
        <v>0.12</v>
      </c>
      <c r="K204" s="1635">
        <f>I204+J204</f>
        <v>0.22</v>
      </c>
    </row>
    <row r="205" spans="1:11" ht="24.75" customHeight="1" thickBot="1" x14ac:dyDescent="0.3">
      <c r="A205" s="1776" t="s">
        <v>840</v>
      </c>
      <c r="B205" s="1776"/>
      <c r="C205" s="1776"/>
      <c r="D205" s="1776"/>
      <c r="E205" s="1776"/>
      <c r="F205" s="1776"/>
      <c r="G205" s="1776"/>
      <c r="H205" s="1776"/>
      <c r="I205" s="1776"/>
      <c r="J205" s="1776"/>
      <c r="K205" s="1219"/>
    </row>
    <row r="206" spans="1:11" ht="15.75" thickBot="1" x14ac:dyDescent="0.3">
      <c r="A206" s="1659" t="s">
        <v>523</v>
      </c>
      <c r="B206" s="1657">
        <v>3478</v>
      </c>
      <c r="C206" s="1652" t="s">
        <v>13</v>
      </c>
      <c r="D206" s="1652">
        <v>1250</v>
      </c>
      <c r="E206" s="1652" t="s">
        <v>28</v>
      </c>
      <c r="F206" s="1652" t="s">
        <v>15</v>
      </c>
      <c r="G206" s="1652">
        <v>1250</v>
      </c>
      <c r="H206" s="1652" t="s">
        <v>1007</v>
      </c>
      <c r="I206" s="1652"/>
      <c r="J206" s="1658"/>
      <c r="K206" s="1219"/>
    </row>
    <row r="207" spans="1:11" ht="21" customHeight="1" thickBot="1" x14ac:dyDescent="0.3">
      <c r="A207" s="1777" t="s">
        <v>1006</v>
      </c>
      <c r="B207" s="1777"/>
      <c r="C207" s="1777"/>
      <c r="D207" s="1660"/>
      <c r="E207" s="1660"/>
      <c r="F207" s="1660"/>
      <c r="G207" s="1660"/>
      <c r="H207" s="1660"/>
      <c r="I207" s="1660"/>
      <c r="J207" s="1660"/>
      <c r="K207" s="1218"/>
    </row>
    <row r="208" spans="1:11" ht="15.75" thickBot="1" x14ac:dyDescent="0.3">
      <c r="A208" s="1659" t="s">
        <v>12</v>
      </c>
      <c r="B208" s="1657">
        <v>11009</v>
      </c>
      <c r="C208" s="1652" t="s">
        <v>13</v>
      </c>
      <c r="D208" s="1652">
        <v>560</v>
      </c>
      <c r="E208" s="1652" t="s">
        <v>239</v>
      </c>
      <c r="F208" s="1652" t="s">
        <v>15</v>
      </c>
      <c r="G208" s="1661">
        <v>560</v>
      </c>
      <c r="H208" s="1652" t="s">
        <v>256</v>
      </c>
      <c r="I208" s="1652"/>
      <c r="J208" s="1658"/>
      <c r="K208" s="1219"/>
    </row>
    <row r="209" spans="1:12" ht="15.75" thickBot="1" x14ac:dyDescent="0.3">
      <c r="A209" s="1659" t="s">
        <v>12</v>
      </c>
      <c r="B209" s="1657">
        <v>11009</v>
      </c>
      <c r="C209" s="1652" t="s">
        <v>181</v>
      </c>
      <c r="D209" s="1652">
        <v>560</v>
      </c>
      <c r="E209" s="1652"/>
      <c r="F209" s="1652" t="s">
        <v>61</v>
      </c>
      <c r="G209" s="1661">
        <v>560</v>
      </c>
      <c r="H209" s="1652"/>
      <c r="I209" s="1652"/>
      <c r="J209" s="1658"/>
      <c r="K209" s="1219"/>
    </row>
    <row r="210" spans="1:12" ht="15.75" thickBot="1" x14ac:dyDescent="0.3">
      <c r="A210" s="1659" t="s">
        <v>12</v>
      </c>
      <c r="B210" s="1657">
        <v>11009</v>
      </c>
      <c r="C210" s="1652" t="s">
        <v>834</v>
      </c>
      <c r="D210" s="1652">
        <v>560</v>
      </c>
      <c r="E210" s="1652"/>
      <c r="F210" s="1652"/>
      <c r="G210" s="1652"/>
      <c r="H210" s="1652"/>
      <c r="I210" s="1652"/>
      <c r="J210" s="1658"/>
      <c r="K210" s="1219"/>
    </row>
    <row r="211" spans="1:12" ht="15.75" thickBot="1" x14ac:dyDescent="0.3">
      <c r="A211" s="1659" t="s">
        <v>19</v>
      </c>
      <c r="B211" s="1657">
        <v>43016</v>
      </c>
      <c r="C211" s="1652" t="s">
        <v>13</v>
      </c>
      <c r="D211" s="1652">
        <v>1000</v>
      </c>
      <c r="E211" s="1652" t="s">
        <v>239</v>
      </c>
      <c r="F211" s="1652" t="s">
        <v>15</v>
      </c>
      <c r="G211" s="1652">
        <v>1000</v>
      </c>
      <c r="H211" s="1652" t="s">
        <v>256</v>
      </c>
      <c r="I211" s="1652">
        <v>0.02</v>
      </c>
      <c r="J211" s="1658">
        <v>0.02</v>
      </c>
      <c r="K211" s="1219">
        <f>I211+J211</f>
        <v>0.04</v>
      </c>
    </row>
    <row r="212" spans="1:12" ht="15.75" thickBot="1" x14ac:dyDescent="0.3">
      <c r="A212" s="1659" t="s">
        <v>19</v>
      </c>
      <c r="B212" s="1657">
        <v>43017</v>
      </c>
      <c r="C212" s="1652" t="s">
        <v>13</v>
      </c>
      <c r="D212" s="1652">
        <v>1250</v>
      </c>
      <c r="E212" s="1652" t="s">
        <v>239</v>
      </c>
      <c r="F212" s="1652" t="s">
        <v>15</v>
      </c>
      <c r="G212" s="1652">
        <v>1250</v>
      </c>
      <c r="H212" s="1652" t="s">
        <v>256</v>
      </c>
      <c r="I212" s="1652">
        <v>0.09</v>
      </c>
      <c r="J212" s="1658">
        <v>0.08</v>
      </c>
      <c r="K212" s="1219">
        <f>I212+J212</f>
        <v>0.16999999999999998</v>
      </c>
    </row>
    <row r="213" spans="1:12" ht="15.75" thickBot="1" x14ac:dyDescent="0.3">
      <c r="A213" s="1659" t="s">
        <v>19</v>
      </c>
      <c r="B213" s="1657">
        <v>43015</v>
      </c>
      <c r="C213" s="1652"/>
      <c r="D213" s="1652"/>
      <c r="E213" s="1652"/>
      <c r="F213" s="1652"/>
      <c r="G213" s="1652"/>
      <c r="H213" s="1652"/>
      <c r="I213" s="1652"/>
      <c r="J213" s="1658"/>
      <c r="K213" s="1219"/>
    </row>
    <row r="214" spans="1:12" ht="21" customHeight="1" thickBot="1" x14ac:dyDescent="0.3">
      <c r="A214" s="1776" t="s">
        <v>1005</v>
      </c>
      <c r="B214" s="1776"/>
      <c r="C214" s="1776"/>
      <c r="D214" s="1776"/>
      <c r="E214" s="1776"/>
      <c r="F214" s="1776"/>
      <c r="G214" s="1776"/>
      <c r="H214" s="1776"/>
      <c r="I214" s="1776"/>
      <c r="J214" s="1776"/>
      <c r="K214" s="1219"/>
    </row>
    <row r="215" spans="1:12" ht="15.75" thickBot="1" x14ac:dyDescent="0.3">
      <c r="A215" s="1427" t="s">
        <v>1002</v>
      </c>
      <c r="B215" s="1415" t="s">
        <v>1004</v>
      </c>
      <c r="C215" s="1312" t="s">
        <v>13</v>
      </c>
      <c r="D215" s="1220">
        <v>630</v>
      </c>
      <c r="E215" s="1312" t="s">
        <v>219</v>
      </c>
      <c r="F215" s="1312"/>
      <c r="G215" s="1220"/>
      <c r="H215" s="1312"/>
      <c r="I215" s="1220">
        <v>0.04</v>
      </c>
      <c r="J215" s="1246"/>
      <c r="K215" s="1219">
        <f>I215+J215</f>
        <v>0.04</v>
      </c>
    </row>
    <row r="216" spans="1:12" ht="22.5" customHeight="1" thickBot="1" x14ac:dyDescent="0.3">
      <c r="A216" s="1776" t="s">
        <v>1003</v>
      </c>
      <c r="B216" s="1776"/>
      <c r="C216" s="1776"/>
      <c r="D216" s="1776"/>
      <c r="E216" s="1776"/>
      <c r="F216" s="1776"/>
      <c r="G216" s="1776"/>
      <c r="H216" s="1776"/>
      <c r="I216" s="1776"/>
      <c r="J216" s="1776"/>
      <c r="K216" s="1219"/>
    </row>
    <row r="217" spans="1:12" ht="15.75" thickBot="1" x14ac:dyDescent="0.3">
      <c r="A217" s="1649" t="s">
        <v>19</v>
      </c>
      <c r="B217" s="1650">
        <v>1</v>
      </c>
      <c r="C217" s="1651" t="s">
        <v>13</v>
      </c>
      <c r="D217" s="1651">
        <v>630</v>
      </c>
      <c r="E217" s="1651" t="s">
        <v>28</v>
      </c>
      <c r="F217" s="1652" t="s">
        <v>15</v>
      </c>
      <c r="G217" s="1653">
        <v>630</v>
      </c>
      <c r="H217" s="1651" t="s">
        <v>326</v>
      </c>
      <c r="I217" s="1651">
        <v>0.06</v>
      </c>
      <c r="J217" s="1654">
        <v>0.08</v>
      </c>
      <c r="K217" s="1635">
        <f>I217+J217</f>
        <v>0.14000000000000001</v>
      </c>
    </row>
    <row r="218" spans="1:12" ht="15.75" thickBot="1" x14ac:dyDescent="0.3">
      <c r="A218" s="1655" t="s">
        <v>19</v>
      </c>
      <c r="B218" s="1650">
        <v>8</v>
      </c>
      <c r="C218" s="1651" t="s">
        <v>13</v>
      </c>
      <c r="D218" s="1651">
        <v>630</v>
      </c>
      <c r="E218" s="1651" t="s">
        <v>243</v>
      </c>
      <c r="F218" s="1652" t="s">
        <v>15</v>
      </c>
      <c r="G218" s="1653">
        <v>630</v>
      </c>
      <c r="H218" s="1651" t="s">
        <v>30</v>
      </c>
      <c r="I218" s="1651">
        <v>7.0000000000000007E-2</v>
      </c>
      <c r="J218" s="1654">
        <v>0.05</v>
      </c>
      <c r="K218" s="1635">
        <f>I218+J218</f>
        <v>0.12000000000000001</v>
      </c>
    </row>
    <row r="219" spans="1:12" ht="15.75" thickBot="1" x14ac:dyDescent="0.3">
      <c r="A219" s="1655" t="s">
        <v>1002</v>
      </c>
      <c r="B219" s="1650">
        <v>1</v>
      </c>
      <c r="C219" s="1651" t="s">
        <v>13</v>
      </c>
      <c r="D219" s="1651">
        <v>1000</v>
      </c>
      <c r="E219" s="1651" t="s">
        <v>70</v>
      </c>
      <c r="F219" s="1652" t="s">
        <v>1044</v>
      </c>
      <c r="G219" s="1651" t="s">
        <v>1044</v>
      </c>
      <c r="H219" s="1651" t="s">
        <v>1044</v>
      </c>
      <c r="I219" s="1651">
        <v>0.09</v>
      </c>
      <c r="J219" s="1654"/>
      <c r="K219" s="1635">
        <f>I219+J219</f>
        <v>0.09</v>
      </c>
    </row>
    <row r="220" spans="1:12" ht="15.75" thickBot="1" x14ac:dyDescent="0.3">
      <c r="A220" s="1655" t="s">
        <v>1002</v>
      </c>
      <c r="B220" s="1650">
        <v>2</v>
      </c>
      <c r="C220" s="1651" t="s">
        <v>13</v>
      </c>
      <c r="D220" s="1651">
        <v>1000</v>
      </c>
      <c r="E220" s="1651" t="s">
        <v>34</v>
      </c>
      <c r="F220" s="1652" t="s">
        <v>1044</v>
      </c>
      <c r="G220" s="1651" t="s">
        <v>1044</v>
      </c>
      <c r="H220" s="1651" t="s">
        <v>1044</v>
      </c>
      <c r="I220" s="1651">
        <v>0.1</v>
      </c>
      <c r="J220" s="1654"/>
      <c r="K220" s="1635">
        <f>I220+J220</f>
        <v>0.1</v>
      </c>
    </row>
    <row r="221" spans="1:12" ht="15.75" thickBot="1" x14ac:dyDescent="0.3">
      <c r="A221" s="1656" t="s">
        <v>1002</v>
      </c>
      <c r="B221" s="1657">
        <v>7</v>
      </c>
      <c r="C221" s="1652" t="s">
        <v>13</v>
      </c>
      <c r="D221" s="1652"/>
      <c r="E221" s="1652" t="s">
        <v>156</v>
      </c>
      <c r="F221" s="1652" t="s">
        <v>1044</v>
      </c>
      <c r="G221" s="1652" t="s">
        <v>1044</v>
      </c>
      <c r="H221" s="1652" t="s">
        <v>1044</v>
      </c>
      <c r="I221" s="1652">
        <v>7.0000000000000007E-2</v>
      </c>
      <c r="J221" s="1658"/>
      <c r="K221" s="1635">
        <f>I221+J221</f>
        <v>7.0000000000000007E-2</v>
      </c>
      <c r="L221" s="1218"/>
    </row>
  </sheetData>
  <autoFilter ref="A1:J2">
    <filterColumn colId="2" showButton="0"/>
    <filterColumn colId="3" showButton="0"/>
    <filterColumn colId="5" showButton="0"/>
    <filterColumn colId="6" showButton="0"/>
    <filterColumn colId="8" showButton="0"/>
  </autoFilter>
  <mergeCells count="43">
    <mergeCell ref="A27:J27"/>
    <mergeCell ref="A3:J3"/>
    <mergeCell ref="A20:J20"/>
    <mergeCell ref="A24:K24"/>
    <mergeCell ref="A1:A2"/>
    <mergeCell ref="B1:B2"/>
    <mergeCell ref="C1:E1"/>
    <mergeCell ref="F1:H1"/>
    <mergeCell ref="I1:J1"/>
    <mergeCell ref="A81:K81"/>
    <mergeCell ref="A102:K102"/>
    <mergeCell ref="A108:K108"/>
    <mergeCell ref="A114:K114"/>
    <mergeCell ref="A33:K33"/>
    <mergeCell ref="A36:K36"/>
    <mergeCell ref="A43:K43"/>
    <mergeCell ref="A51:K51"/>
    <mergeCell ref="A55:K55"/>
    <mergeCell ref="A61:K61"/>
    <mergeCell ref="A73:K73"/>
    <mergeCell ref="A79:K79"/>
    <mergeCell ref="A177:K177"/>
    <mergeCell ref="A179:K179"/>
    <mergeCell ref="A175:K175"/>
    <mergeCell ref="A120:K120"/>
    <mergeCell ref="A127:K127"/>
    <mergeCell ref="A136:K136"/>
    <mergeCell ref="A141:K141"/>
    <mergeCell ref="A145:K145"/>
    <mergeCell ref="A152:A153"/>
    <mergeCell ref="B152:B153"/>
    <mergeCell ref="A173:K173"/>
    <mergeCell ref="A164:K164"/>
    <mergeCell ref="A170:K170"/>
    <mergeCell ref="A122:J122"/>
    <mergeCell ref="A214:J214"/>
    <mergeCell ref="A216:J216"/>
    <mergeCell ref="A207:C207"/>
    <mergeCell ref="A205:J205"/>
    <mergeCell ref="A181:J181"/>
    <mergeCell ref="A184:C184"/>
    <mergeCell ref="A189:J189"/>
    <mergeCell ref="A198:C198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05"/>
  <sheetViews>
    <sheetView zoomScaleNormal="100" workbookViewId="0">
      <selection activeCell="E17" sqref="E17"/>
    </sheetView>
  </sheetViews>
  <sheetFormatPr defaultRowHeight="15" x14ac:dyDescent="0.25"/>
  <cols>
    <col min="1" max="2" width="9.140625" style="75"/>
    <col min="3" max="3" width="16.5703125" style="75" bestFit="1" customWidth="1"/>
    <col min="4" max="5" width="9.140625" style="75"/>
    <col min="6" max="6" width="16.5703125" style="75" bestFit="1" customWidth="1"/>
    <col min="7" max="7" width="9.140625" style="497"/>
    <col min="8" max="10" width="9.140625" style="75"/>
    <col min="11" max="11" width="8.7109375" style="75" customWidth="1"/>
    <col min="12" max="16384" width="9.140625" style="75"/>
  </cols>
  <sheetData>
    <row r="1" spans="1:11" ht="15.75" customHeight="1" thickBot="1" x14ac:dyDescent="0.3">
      <c r="A1" s="1815" t="s">
        <v>2</v>
      </c>
      <c r="B1" s="1817" t="s">
        <v>356</v>
      </c>
      <c r="C1" s="1819" t="s">
        <v>4</v>
      </c>
      <c r="D1" s="1820"/>
      <c r="E1" s="1821"/>
      <c r="F1" s="1822" t="s">
        <v>5</v>
      </c>
      <c r="G1" s="1823"/>
      <c r="H1" s="1824"/>
      <c r="I1" s="1825" t="s">
        <v>1</v>
      </c>
      <c r="J1" s="1826"/>
      <c r="K1" s="91"/>
    </row>
    <row r="2" spans="1:11" ht="15.75" thickBot="1" x14ac:dyDescent="0.3">
      <c r="A2" s="1816"/>
      <c r="B2" s="1818"/>
      <c r="C2" s="186" t="s">
        <v>9</v>
      </c>
      <c r="D2" s="55" t="s">
        <v>10</v>
      </c>
      <c r="E2" s="90" t="s">
        <v>11</v>
      </c>
      <c r="F2" s="66" t="s">
        <v>9</v>
      </c>
      <c r="G2" s="475" t="s">
        <v>10</v>
      </c>
      <c r="H2" s="90" t="s">
        <v>11</v>
      </c>
      <c r="I2" s="185" t="s">
        <v>6</v>
      </c>
      <c r="J2" s="184" t="s">
        <v>7</v>
      </c>
      <c r="K2" s="76"/>
    </row>
    <row r="3" spans="1:11" ht="15.75" thickBot="1" x14ac:dyDescent="0.3">
      <c r="A3" s="1812" t="s">
        <v>518</v>
      </c>
      <c r="B3" s="1811"/>
      <c r="C3" s="1811"/>
      <c r="D3" s="1813"/>
      <c r="E3" s="1813"/>
      <c r="F3" s="1811"/>
      <c r="G3" s="1811"/>
      <c r="H3" s="1811"/>
      <c r="I3" s="1811"/>
      <c r="J3" s="1814"/>
      <c r="K3" s="183"/>
    </row>
    <row r="4" spans="1:11" x14ac:dyDescent="0.25">
      <c r="A4" s="538" t="s">
        <v>12</v>
      </c>
      <c r="B4" s="164">
        <v>20015</v>
      </c>
      <c r="C4" s="535" t="s">
        <v>13</v>
      </c>
      <c r="D4" s="528">
        <v>1600</v>
      </c>
      <c r="E4" s="528" t="s">
        <v>28</v>
      </c>
      <c r="F4" s="162" t="s">
        <v>357</v>
      </c>
      <c r="G4" s="476">
        <v>1600</v>
      </c>
      <c r="H4" s="162" t="s">
        <v>85</v>
      </c>
      <c r="I4" s="157">
        <v>0.10677083333333334</v>
      </c>
      <c r="J4" s="157">
        <v>0.17418981481481483</v>
      </c>
      <c r="K4" s="76">
        <f t="shared" ref="K4:K15" si="0">I4+J4</f>
        <v>0.28096064814814814</v>
      </c>
    </row>
    <row r="5" spans="1:11" x14ac:dyDescent="0.25">
      <c r="A5" s="539" t="s">
        <v>90</v>
      </c>
      <c r="B5" s="160">
        <v>20017</v>
      </c>
      <c r="C5" s="536" t="s">
        <v>13</v>
      </c>
      <c r="D5" s="529">
        <v>1000</v>
      </c>
      <c r="E5" s="532" t="s">
        <v>73</v>
      </c>
      <c r="F5" s="89" t="s">
        <v>15</v>
      </c>
      <c r="G5" s="477">
        <v>1000</v>
      </c>
      <c r="H5" s="89" t="s">
        <v>236</v>
      </c>
      <c r="I5" s="155">
        <v>0.13611111111111113</v>
      </c>
      <c r="J5" s="155">
        <v>0.22268518518518521</v>
      </c>
      <c r="K5" s="76">
        <f t="shared" si="0"/>
        <v>0.35879629629629634</v>
      </c>
    </row>
    <row r="6" spans="1:11" x14ac:dyDescent="0.25">
      <c r="A6" s="539" t="s">
        <v>231</v>
      </c>
      <c r="B6" s="160">
        <v>20018</v>
      </c>
      <c r="C6" s="536" t="s">
        <v>13</v>
      </c>
      <c r="D6" s="529">
        <v>1000</v>
      </c>
      <c r="E6" s="532" t="s">
        <v>18</v>
      </c>
      <c r="F6" s="89" t="s">
        <v>15</v>
      </c>
      <c r="G6" s="477">
        <v>1000</v>
      </c>
      <c r="H6" s="89" t="s">
        <v>85</v>
      </c>
      <c r="I6" s="155">
        <v>0.10625</v>
      </c>
      <c r="J6" s="155">
        <v>0.18032407407407408</v>
      </c>
      <c r="K6" s="76">
        <f t="shared" si="0"/>
        <v>0.28657407407407409</v>
      </c>
    </row>
    <row r="7" spans="1:11" x14ac:dyDescent="0.25">
      <c r="A7" s="539" t="s">
        <v>231</v>
      </c>
      <c r="B7" s="160">
        <v>20019</v>
      </c>
      <c r="C7" s="536" t="s">
        <v>13</v>
      </c>
      <c r="D7" s="529">
        <v>1000</v>
      </c>
      <c r="E7" s="532" t="s">
        <v>28</v>
      </c>
      <c r="F7" s="89" t="s">
        <v>15</v>
      </c>
      <c r="G7" s="477">
        <v>1000</v>
      </c>
      <c r="H7" s="89" t="s">
        <v>275</v>
      </c>
      <c r="I7" s="155">
        <v>0.16203703703703703</v>
      </c>
      <c r="J7" s="155">
        <v>0.30648148148148147</v>
      </c>
      <c r="K7" s="76">
        <f t="shared" si="0"/>
        <v>0.4685185185185185</v>
      </c>
    </row>
    <row r="8" spans="1:11" x14ac:dyDescent="0.25">
      <c r="A8" s="539" t="s">
        <v>90</v>
      </c>
      <c r="B8" s="160">
        <v>20020</v>
      </c>
      <c r="C8" s="536" t="s">
        <v>13</v>
      </c>
      <c r="D8" s="529">
        <v>1600</v>
      </c>
      <c r="E8" s="532" t="s">
        <v>18</v>
      </c>
      <c r="F8" s="85" t="s">
        <v>15</v>
      </c>
      <c r="G8" s="477">
        <v>1600</v>
      </c>
      <c r="H8" s="89" t="s">
        <v>30</v>
      </c>
      <c r="I8" s="155">
        <v>0.20616319444444445</v>
      </c>
      <c r="J8" s="155">
        <v>0.20616319444444445</v>
      </c>
      <c r="K8" s="76">
        <f t="shared" si="0"/>
        <v>0.4123263888888889</v>
      </c>
    </row>
    <row r="9" spans="1:11" x14ac:dyDescent="0.25">
      <c r="A9" s="539" t="s">
        <v>90</v>
      </c>
      <c r="B9" s="160">
        <v>20020</v>
      </c>
      <c r="C9" s="536" t="s">
        <v>181</v>
      </c>
      <c r="D9" s="529">
        <v>1600</v>
      </c>
      <c r="E9" s="532" t="s">
        <v>161</v>
      </c>
      <c r="F9" s="89" t="s">
        <v>61</v>
      </c>
      <c r="G9" s="477">
        <v>1600</v>
      </c>
      <c r="H9" s="89" t="s">
        <v>28</v>
      </c>
      <c r="I9" s="155">
        <v>0.22352430555555558</v>
      </c>
      <c r="J9" s="155">
        <v>0.25274884259259262</v>
      </c>
      <c r="K9" s="76">
        <f t="shared" si="0"/>
        <v>0.4762731481481482</v>
      </c>
    </row>
    <row r="10" spans="1:11" x14ac:dyDescent="0.25">
      <c r="A10" s="539" t="s">
        <v>90</v>
      </c>
      <c r="B10" s="160">
        <v>20021</v>
      </c>
      <c r="C10" s="536" t="s">
        <v>13</v>
      </c>
      <c r="D10" s="529">
        <v>1600</v>
      </c>
      <c r="E10" s="532" t="s">
        <v>85</v>
      </c>
      <c r="F10" s="89" t="s">
        <v>15</v>
      </c>
      <c r="G10" s="477">
        <v>1600</v>
      </c>
      <c r="H10" s="89" t="s">
        <v>28</v>
      </c>
      <c r="I10" s="155">
        <v>7.3206018518518517E-2</v>
      </c>
      <c r="J10" s="155">
        <v>0.13483796296296297</v>
      </c>
      <c r="K10" s="76">
        <f t="shared" si="0"/>
        <v>0.20804398148148148</v>
      </c>
    </row>
    <row r="11" spans="1:11" x14ac:dyDescent="0.25">
      <c r="A11" s="539" t="s">
        <v>90</v>
      </c>
      <c r="B11" s="160">
        <v>20021</v>
      </c>
      <c r="C11" s="536" t="s">
        <v>181</v>
      </c>
      <c r="D11" s="529">
        <v>1600</v>
      </c>
      <c r="E11" s="532" t="s">
        <v>18</v>
      </c>
      <c r="F11" s="89" t="s">
        <v>61</v>
      </c>
      <c r="G11" s="477">
        <v>1600</v>
      </c>
      <c r="H11" s="89" t="s">
        <v>28</v>
      </c>
      <c r="I11" s="155">
        <v>7.4942129629629622E-2</v>
      </c>
      <c r="J11" s="155">
        <v>0.15784143518518517</v>
      </c>
      <c r="K11" s="76">
        <f t="shared" si="0"/>
        <v>0.2327835648148148</v>
      </c>
    </row>
    <row r="12" spans="1:11" x14ac:dyDescent="0.25">
      <c r="A12" s="539" t="s">
        <v>90</v>
      </c>
      <c r="B12" s="160">
        <v>20022</v>
      </c>
      <c r="C12" s="536" t="s">
        <v>13</v>
      </c>
      <c r="D12" s="529">
        <v>1600</v>
      </c>
      <c r="E12" s="532" t="s">
        <v>265</v>
      </c>
      <c r="F12" s="89" t="s">
        <v>15</v>
      </c>
      <c r="G12" s="477">
        <v>1600</v>
      </c>
      <c r="H12" s="89" t="s">
        <v>236</v>
      </c>
      <c r="I12" s="155">
        <v>5.2083333333333336E-2</v>
      </c>
      <c r="J12" s="155">
        <v>8.579282407407407E-2</v>
      </c>
      <c r="K12" s="76">
        <f t="shared" si="0"/>
        <v>0.13787615740740741</v>
      </c>
    </row>
    <row r="13" spans="1:11" ht="15.75" thickBot="1" x14ac:dyDescent="0.3">
      <c r="A13" s="540" t="s">
        <v>90</v>
      </c>
      <c r="B13" s="160">
        <v>20022</v>
      </c>
      <c r="C13" s="536" t="s">
        <v>181</v>
      </c>
      <c r="D13" s="530">
        <v>1600</v>
      </c>
      <c r="E13" s="533" t="s">
        <v>236</v>
      </c>
      <c r="F13" s="89" t="s">
        <v>61</v>
      </c>
      <c r="G13" s="477">
        <v>1600</v>
      </c>
      <c r="H13" s="89" t="s">
        <v>291</v>
      </c>
      <c r="I13" s="155">
        <v>4.5138888888888895E-2</v>
      </c>
      <c r="J13" s="155">
        <v>0.10286458333333334</v>
      </c>
      <c r="K13" s="76">
        <f t="shared" si="0"/>
        <v>0.14800347222222224</v>
      </c>
    </row>
    <row r="14" spans="1:11" ht="15.75" thickBot="1" x14ac:dyDescent="0.3">
      <c r="A14" s="540" t="s">
        <v>368</v>
      </c>
      <c r="B14" s="160">
        <v>5</v>
      </c>
      <c r="C14" s="536" t="s">
        <v>13</v>
      </c>
      <c r="D14" s="529">
        <v>1000</v>
      </c>
      <c r="E14" s="526" t="s">
        <v>388</v>
      </c>
      <c r="F14" s="89"/>
      <c r="G14" s="477"/>
      <c r="H14" s="89"/>
      <c r="I14" s="155">
        <v>0.13</v>
      </c>
      <c r="J14" s="155"/>
      <c r="K14" s="76">
        <f t="shared" si="0"/>
        <v>0.13</v>
      </c>
    </row>
    <row r="15" spans="1:11" ht="15.75" thickBot="1" x14ac:dyDescent="0.3">
      <c r="A15" s="540" t="s">
        <v>368</v>
      </c>
      <c r="B15" s="159">
        <v>6</v>
      </c>
      <c r="C15" s="537" t="s">
        <v>54</v>
      </c>
      <c r="D15" s="531">
        <v>1000</v>
      </c>
      <c r="E15" s="534" t="s">
        <v>50</v>
      </c>
      <c r="F15" s="158"/>
      <c r="G15" s="225"/>
      <c r="H15" s="158"/>
      <c r="I15" s="153">
        <v>0.06</v>
      </c>
      <c r="J15" s="153"/>
      <c r="K15" s="76">
        <f t="shared" si="0"/>
        <v>0.06</v>
      </c>
    </row>
    <row r="16" spans="1:11" ht="15.75" thickBot="1" x14ac:dyDescent="0.3">
      <c r="A16" s="1810" t="s">
        <v>517</v>
      </c>
      <c r="B16" s="1810"/>
      <c r="C16" s="1810"/>
      <c r="D16" s="1810"/>
      <c r="E16" s="1810"/>
      <c r="F16" s="1810"/>
      <c r="G16" s="1810"/>
      <c r="H16" s="1810"/>
      <c r="I16" s="1810"/>
      <c r="J16" s="1810"/>
      <c r="K16" s="178"/>
    </row>
    <row r="17" spans="1:11" x14ac:dyDescent="0.25">
      <c r="A17" s="163" t="s">
        <v>90</v>
      </c>
      <c r="B17" s="164">
        <v>20001</v>
      </c>
      <c r="C17" s="163" t="s">
        <v>181</v>
      </c>
      <c r="D17" s="177">
        <v>1250</v>
      </c>
      <c r="E17" s="108" t="s">
        <v>211</v>
      </c>
      <c r="F17" s="170" t="s">
        <v>61</v>
      </c>
      <c r="G17" s="476">
        <v>1250</v>
      </c>
      <c r="H17" s="108" t="s">
        <v>442</v>
      </c>
      <c r="I17" s="157">
        <v>4.2592592592592599E-2</v>
      </c>
      <c r="J17" s="157">
        <v>5.7962962962962966E-2</v>
      </c>
      <c r="K17" s="76">
        <f>I17+J17</f>
        <v>0.10055555555555556</v>
      </c>
    </row>
    <row r="18" spans="1:11" x14ac:dyDescent="0.25">
      <c r="A18" s="85" t="s">
        <v>12</v>
      </c>
      <c r="B18" s="160">
        <v>20001</v>
      </c>
      <c r="C18" s="85" t="s">
        <v>13</v>
      </c>
      <c r="D18" s="176">
        <v>1250</v>
      </c>
      <c r="E18" s="83" t="s">
        <v>215</v>
      </c>
      <c r="F18" s="175" t="s">
        <v>15</v>
      </c>
      <c r="G18" s="477">
        <v>1250</v>
      </c>
      <c r="H18" s="83" t="s">
        <v>358</v>
      </c>
      <c r="I18" s="155">
        <v>0.13222222222222224</v>
      </c>
      <c r="J18" s="155">
        <v>0.15629629629629632</v>
      </c>
      <c r="K18" s="76">
        <f>I18+J18</f>
        <v>0.28851851851851856</v>
      </c>
    </row>
    <row r="19" spans="1:11" ht="15.75" thickBot="1" x14ac:dyDescent="0.3">
      <c r="A19" s="79" t="s">
        <v>90</v>
      </c>
      <c r="B19" s="159">
        <v>20009</v>
      </c>
      <c r="C19" s="79" t="s">
        <v>13</v>
      </c>
      <c r="D19" s="174">
        <v>1000</v>
      </c>
      <c r="E19" s="173" t="s">
        <v>147</v>
      </c>
      <c r="F19" s="167" t="s">
        <v>15</v>
      </c>
      <c r="G19" s="478">
        <v>1000</v>
      </c>
      <c r="H19" s="173" t="s">
        <v>286</v>
      </c>
      <c r="I19" s="172">
        <v>3.078703703703704E-2</v>
      </c>
      <c r="J19" s="153">
        <v>7.2453703703703701E-2</v>
      </c>
      <c r="K19" s="76">
        <f>I19+J19</f>
        <v>0.10324074074074074</v>
      </c>
    </row>
    <row r="20" spans="1:11" ht="15.75" thickBot="1" x14ac:dyDescent="0.3">
      <c r="A20" s="1810" t="s">
        <v>516</v>
      </c>
      <c r="B20" s="1810"/>
      <c r="C20" s="1810"/>
      <c r="D20" s="1810"/>
      <c r="E20" s="1810"/>
      <c r="F20" s="1810"/>
      <c r="G20" s="1810"/>
      <c r="H20" s="1810"/>
      <c r="I20" s="1810"/>
      <c r="J20" s="1810"/>
      <c r="K20" s="1810"/>
    </row>
    <row r="21" spans="1:11" x14ac:dyDescent="0.25">
      <c r="A21" s="137" t="s">
        <v>90</v>
      </c>
      <c r="B21" s="171">
        <v>20002</v>
      </c>
      <c r="C21" s="163" t="s">
        <v>13</v>
      </c>
      <c r="D21" s="161">
        <v>630</v>
      </c>
      <c r="E21" s="108" t="s">
        <v>174</v>
      </c>
      <c r="F21" s="170" t="s">
        <v>15</v>
      </c>
      <c r="G21" s="224">
        <v>630</v>
      </c>
      <c r="H21" s="169" t="s">
        <v>351</v>
      </c>
      <c r="I21" s="127">
        <v>4.7766019988242217E-2</v>
      </c>
      <c r="J21" s="126">
        <v>0.10214579659024105</v>
      </c>
      <c r="K21" s="76">
        <f>I21+J21</f>
        <v>0.14991181657848326</v>
      </c>
    </row>
    <row r="22" spans="1:11" ht="15.75" thickBot="1" x14ac:dyDescent="0.3">
      <c r="A22" s="135" t="s">
        <v>90</v>
      </c>
      <c r="B22" s="168">
        <v>20003</v>
      </c>
      <c r="C22" s="79" t="s">
        <v>13</v>
      </c>
      <c r="D22" s="78">
        <v>1250</v>
      </c>
      <c r="E22" s="77" t="s">
        <v>145</v>
      </c>
      <c r="F22" s="167" t="s">
        <v>15</v>
      </c>
      <c r="G22" s="225">
        <v>1250</v>
      </c>
      <c r="H22" s="166" t="s">
        <v>145</v>
      </c>
      <c r="I22" s="123">
        <v>9.8518518518518519E-2</v>
      </c>
      <c r="J22" s="122">
        <v>0.15425925925925926</v>
      </c>
      <c r="K22" s="76">
        <f>I22+J22</f>
        <v>0.25277777777777777</v>
      </c>
    </row>
    <row r="23" spans="1:11" ht="15.75" thickBot="1" x14ac:dyDescent="0.3">
      <c r="A23" s="1810" t="s">
        <v>515</v>
      </c>
      <c r="B23" s="1810"/>
      <c r="C23" s="1810"/>
      <c r="D23" s="1810"/>
      <c r="E23" s="1810"/>
      <c r="F23" s="1810"/>
      <c r="G23" s="1810"/>
      <c r="H23" s="1810"/>
      <c r="I23" s="1810"/>
      <c r="J23" s="1810"/>
      <c r="K23" s="1810"/>
    </row>
    <row r="24" spans="1:11" x14ac:dyDescent="0.25">
      <c r="A24" s="165" t="s">
        <v>90</v>
      </c>
      <c r="B24" s="164">
        <v>8</v>
      </c>
      <c r="C24" s="163" t="s">
        <v>13</v>
      </c>
      <c r="D24" s="161">
        <v>1000</v>
      </c>
      <c r="E24" s="108" t="s">
        <v>321</v>
      </c>
      <c r="F24" s="162" t="s">
        <v>15</v>
      </c>
      <c r="G24" s="479">
        <v>1000</v>
      </c>
      <c r="H24" s="108" t="s">
        <v>321</v>
      </c>
      <c r="I24" s="157">
        <v>0.17152777777777778</v>
      </c>
      <c r="J24" s="157">
        <v>0.22245370370370371</v>
      </c>
      <c r="K24" s="76">
        <f t="shared" ref="K24:K40" si="1">I24+J24</f>
        <v>0.39398148148148149</v>
      </c>
    </row>
    <row r="25" spans="1:11" x14ac:dyDescent="0.25">
      <c r="A25" s="88" t="s">
        <v>90</v>
      </c>
      <c r="B25" s="160">
        <v>9</v>
      </c>
      <c r="C25" s="85" t="s">
        <v>13</v>
      </c>
      <c r="D25" s="84">
        <v>1000</v>
      </c>
      <c r="E25" s="83" t="s">
        <v>359</v>
      </c>
      <c r="F25" s="89" t="s">
        <v>15</v>
      </c>
      <c r="G25" s="480">
        <v>1000</v>
      </c>
      <c r="H25" s="83" t="s">
        <v>526</v>
      </c>
      <c r="I25" s="155">
        <v>5.9259259259259262E-2</v>
      </c>
      <c r="J25" s="155">
        <v>0.24444444444444446</v>
      </c>
      <c r="K25" s="76">
        <f t="shared" si="1"/>
        <v>0.3037037037037037</v>
      </c>
    </row>
    <row r="26" spans="1:11" x14ac:dyDescent="0.25">
      <c r="A26" s="88" t="s">
        <v>12</v>
      </c>
      <c r="B26" s="160">
        <v>921</v>
      </c>
      <c r="C26" s="85" t="s">
        <v>13</v>
      </c>
      <c r="D26" s="84">
        <v>1250</v>
      </c>
      <c r="E26" s="83" t="s">
        <v>80</v>
      </c>
      <c r="F26" s="89" t="s">
        <v>15</v>
      </c>
      <c r="G26" s="480">
        <v>1250</v>
      </c>
      <c r="H26" s="83" t="s">
        <v>65</v>
      </c>
      <c r="I26" s="155">
        <v>9.9166666666666681E-2</v>
      </c>
      <c r="J26" s="155">
        <v>0.1812037037037037</v>
      </c>
      <c r="K26" s="76">
        <f t="shared" si="1"/>
        <v>0.28037037037037038</v>
      </c>
    </row>
    <row r="27" spans="1:11" x14ac:dyDescent="0.25">
      <c r="A27" s="88" t="s">
        <v>12</v>
      </c>
      <c r="B27" s="160">
        <v>922</v>
      </c>
      <c r="C27" s="85" t="s">
        <v>13</v>
      </c>
      <c r="D27" s="84">
        <v>1250</v>
      </c>
      <c r="E27" s="83" t="s">
        <v>63</v>
      </c>
      <c r="F27" s="89" t="s">
        <v>15</v>
      </c>
      <c r="G27" s="480">
        <v>1250</v>
      </c>
      <c r="H27" s="83" t="s">
        <v>156</v>
      </c>
      <c r="I27" s="155">
        <v>0.1138888888888889</v>
      </c>
      <c r="J27" s="155">
        <v>0.17685185185185187</v>
      </c>
      <c r="K27" s="76">
        <f t="shared" si="1"/>
        <v>0.29074074074074074</v>
      </c>
    </row>
    <row r="28" spans="1:11" x14ac:dyDescent="0.25">
      <c r="A28" s="88" t="s">
        <v>90</v>
      </c>
      <c r="B28" s="160">
        <v>923</v>
      </c>
      <c r="C28" s="85" t="s">
        <v>13</v>
      </c>
      <c r="D28" s="84">
        <v>1250</v>
      </c>
      <c r="E28" s="83" t="s">
        <v>17</v>
      </c>
      <c r="F28" s="89" t="s">
        <v>15</v>
      </c>
      <c r="G28" s="480">
        <v>1250</v>
      </c>
      <c r="H28" s="83" t="s">
        <v>29</v>
      </c>
      <c r="I28" s="155">
        <v>1.3703703703703706E-2</v>
      </c>
      <c r="J28" s="155">
        <v>0.25462962962962965</v>
      </c>
      <c r="K28" s="76">
        <f t="shared" si="1"/>
        <v>0.26833333333333337</v>
      </c>
    </row>
    <row r="29" spans="1:11" x14ac:dyDescent="0.25">
      <c r="A29" s="88" t="s">
        <v>90</v>
      </c>
      <c r="B29" s="160">
        <v>924</v>
      </c>
      <c r="C29" s="85" t="s">
        <v>13</v>
      </c>
      <c r="D29" s="84">
        <v>1000</v>
      </c>
      <c r="E29" s="83" t="s">
        <v>360</v>
      </c>
      <c r="F29" s="89" t="s">
        <v>15</v>
      </c>
      <c r="G29" s="480">
        <v>1000</v>
      </c>
      <c r="H29" s="83" t="s">
        <v>22</v>
      </c>
      <c r="I29" s="155">
        <v>0.10729166666666667</v>
      </c>
      <c r="J29" s="155">
        <v>0.22592592592592595</v>
      </c>
      <c r="K29" s="76">
        <f t="shared" si="1"/>
        <v>0.33321759259259265</v>
      </c>
    </row>
    <row r="30" spans="1:11" x14ac:dyDescent="0.25">
      <c r="A30" s="88" t="s">
        <v>90</v>
      </c>
      <c r="B30" s="160">
        <v>925</v>
      </c>
      <c r="C30" s="85" t="s">
        <v>13</v>
      </c>
      <c r="D30" s="84">
        <v>1250</v>
      </c>
      <c r="E30" s="83" t="s">
        <v>155</v>
      </c>
      <c r="F30" s="89" t="s">
        <v>15</v>
      </c>
      <c r="G30" s="480">
        <v>1250</v>
      </c>
      <c r="H30" s="83" t="s">
        <v>155</v>
      </c>
      <c r="I30" s="155">
        <v>0.11324074074074074</v>
      </c>
      <c r="J30" s="155">
        <v>0.23324074074074075</v>
      </c>
      <c r="K30" s="76">
        <f t="shared" si="1"/>
        <v>0.3464814814814815</v>
      </c>
    </row>
    <row r="31" spans="1:11" x14ac:dyDescent="0.25">
      <c r="A31" s="88" t="s">
        <v>90</v>
      </c>
      <c r="B31" s="160">
        <v>926</v>
      </c>
      <c r="C31" s="85" t="s">
        <v>13</v>
      </c>
      <c r="D31" s="84">
        <v>1000</v>
      </c>
      <c r="E31" s="83" t="s">
        <v>74</v>
      </c>
      <c r="F31" s="89" t="s">
        <v>15</v>
      </c>
      <c r="G31" s="480">
        <v>1000</v>
      </c>
      <c r="H31" s="83" t="s">
        <v>74</v>
      </c>
      <c r="I31" s="155">
        <v>0</v>
      </c>
      <c r="J31" s="155">
        <v>2.1180555555555557E-2</v>
      </c>
      <c r="K31" s="76">
        <f t="shared" si="1"/>
        <v>2.1180555555555557E-2</v>
      </c>
    </row>
    <row r="32" spans="1:11" x14ac:dyDescent="0.25">
      <c r="A32" s="88" t="s">
        <v>90</v>
      </c>
      <c r="B32" s="160">
        <v>927</v>
      </c>
      <c r="C32" s="85" t="s">
        <v>13</v>
      </c>
      <c r="D32" s="84">
        <v>1250</v>
      </c>
      <c r="E32" s="83" t="s">
        <v>257</v>
      </c>
      <c r="F32" s="89" t="s">
        <v>15</v>
      </c>
      <c r="G32" s="480">
        <v>1250</v>
      </c>
      <c r="H32" s="83" t="s">
        <v>14</v>
      </c>
      <c r="I32" s="155">
        <v>0.11555555555555555</v>
      </c>
      <c r="J32" s="155">
        <v>0.3674074074074074</v>
      </c>
      <c r="K32" s="76">
        <f t="shared" si="1"/>
        <v>0.48296296296296293</v>
      </c>
    </row>
    <row r="33" spans="1:11" x14ac:dyDescent="0.25">
      <c r="A33" s="88" t="s">
        <v>90</v>
      </c>
      <c r="B33" s="160">
        <v>928</v>
      </c>
      <c r="C33" s="85" t="s">
        <v>13</v>
      </c>
      <c r="D33" s="84">
        <v>1000</v>
      </c>
      <c r="E33" s="83" t="s">
        <v>193</v>
      </c>
      <c r="F33" s="89" t="s">
        <v>15</v>
      </c>
      <c r="G33" s="480">
        <v>1000</v>
      </c>
      <c r="H33" s="83" t="s">
        <v>193</v>
      </c>
      <c r="I33" s="155">
        <v>0.19467592592592592</v>
      </c>
      <c r="J33" s="155">
        <v>0.32939814814814816</v>
      </c>
      <c r="K33" s="76">
        <f t="shared" si="1"/>
        <v>0.52407407407407414</v>
      </c>
    </row>
    <row r="34" spans="1:11" x14ac:dyDescent="0.25">
      <c r="A34" s="88" t="s">
        <v>90</v>
      </c>
      <c r="B34" s="160">
        <v>929</v>
      </c>
      <c r="C34" s="85" t="s">
        <v>13</v>
      </c>
      <c r="D34" s="84">
        <v>1000</v>
      </c>
      <c r="E34" s="83" t="s">
        <v>145</v>
      </c>
      <c r="F34" s="89" t="s">
        <v>15</v>
      </c>
      <c r="G34" s="480">
        <v>1000</v>
      </c>
      <c r="H34" s="83" t="s">
        <v>145</v>
      </c>
      <c r="I34" s="155">
        <v>0.55046296296296293</v>
      </c>
      <c r="J34" s="155">
        <v>1.3006944444444444</v>
      </c>
      <c r="K34" s="76">
        <f t="shared" si="1"/>
        <v>1.8511574074074073</v>
      </c>
    </row>
    <row r="35" spans="1:11" x14ac:dyDescent="0.25">
      <c r="A35" s="88" t="s">
        <v>90</v>
      </c>
      <c r="B35" s="160">
        <v>9210</v>
      </c>
      <c r="C35" s="85" t="s">
        <v>13</v>
      </c>
      <c r="D35" s="84">
        <v>1250</v>
      </c>
      <c r="E35" s="83" t="s">
        <v>525</v>
      </c>
      <c r="F35" s="89" t="s">
        <v>15</v>
      </c>
      <c r="G35" s="480">
        <v>1250</v>
      </c>
      <c r="H35" s="83" t="s">
        <v>525</v>
      </c>
      <c r="I35" s="155">
        <v>0.11518518518518518</v>
      </c>
      <c r="J35" s="155">
        <v>0.27314814814814814</v>
      </c>
      <c r="K35" s="76">
        <f t="shared" si="1"/>
        <v>0.38833333333333331</v>
      </c>
    </row>
    <row r="36" spans="1:11" x14ac:dyDescent="0.25">
      <c r="A36" s="88" t="s">
        <v>90</v>
      </c>
      <c r="B36" s="160">
        <v>9211</v>
      </c>
      <c r="C36" s="85" t="s">
        <v>13</v>
      </c>
      <c r="D36" s="84">
        <v>1000</v>
      </c>
      <c r="E36" s="83" t="s">
        <v>145</v>
      </c>
      <c r="F36" s="89" t="s">
        <v>15</v>
      </c>
      <c r="G36" s="480">
        <v>1000</v>
      </c>
      <c r="H36" s="83" t="s">
        <v>145</v>
      </c>
      <c r="I36" s="155">
        <v>0.11064814814814816</v>
      </c>
      <c r="J36" s="155">
        <v>0.2905092592592593</v>
      </c>
      <c r="K36" s="76">
        <f t="shared" si="1"/>
        <v>0.40115740740740746</v>
      </c>
    </row>
    <row r="37" spans="1:11" x14ac:dyDescent="0.25">
      <c r="A37" s="88" t="s">
        <v>90</v>
      </c>
      <c r="B37" s="160">
        <v>9212</v>
      </c>
      <c r="C37" s="85" t="s">
        <v>13</v>
      </c>
      <c r="D37" s="84">
        <v>1250</v>
      </c>
      <c r="E37" s="83" t="s">
        <v>361</v>
      </c>
      <c r="F37" s="89" t="s">
        <v>15</v>
      </c>
      <c r="G37" s="480">
        <v>1250</v>
      </c>
      <c r="H37" s="83" t="s">
        <v>362</v>
      </c>
      <c r="I37" s="155">
        <v>0.11833333333333333</v>
      </c>
      <c r="J37" s="155">
        <v>0.23922222222222222</v>
      </c>
      <c r="K37" s="76">
        <f t="shared" si="1"/>
        <v>0.35755555555555557</v>
      </c>
    </row>
    <row r="38" spans="1:11" x14ac:dyDescent="0.25">
      <c r="A38" s="88" t="s">
        <v>90</v>
      </c>
      <c r="B38" s="160">
        <v>9213</v>
      </c>
      <c r="C38" s="85" t="s">
        <v>13</v>
      </c>
      <c r="D38" s="84">
        <v>1250</v>
      </c>
      <c r="E38" s="83" t="s">
        <v>82</v>
      </c>
      <c r="F38" s="89" t="s">
        <v>15</v>
      </c>
      <c r="G38" s="480">
        <v>1250</v>
      </c>
      <c r="H38" s="83" t="s">
        <v>82</v>
      </c>
      <c r="I38" s="155">
        <v>0.13666666666666669</v>
      </c>
      <c r="J38" s="155">
        <v>0.33870370370370373</v>
      </c>
      <c r="K38" s="76">
        <f t="shared" si="1"/>
        <v>0.47537037037037044</v>
      </c>
    </row>
    <row r="39" spans="1:11" x14ac:dyDescent="0.25">
      <c r="A39" s="88" t="s">
        <v>90</v>
      </c>
      <c r="B39" s="160">
        <v>9214</v>
      </c>
      <c r="C39" s="85" t="s">
        <v>13</v>
      </c>
      <c r="D39" s="84">
        <v>1000</v>
      </c>
      <c r="E39" s="83" t="s">
        <v>363</v>
      </c>
      <c r="F39" s="89" t="s">
        <v>15</v>
      </c>
      <c r="G39" s="480">
        <v>1000</v>
      </c>
      <c r="H39" s="83" t="s">
        <v>331</v>
      </c>
      <c r="I39" s="155">
        <v>0.10601851851851851</v>
      </c>
      <c r="J39" s="155">
        <v>0.29699074074074072</v>
      </c>
      <c r="K39" s="76">
        <f t="shared" si="1"/>
        <v>0.40300925925925923</v>
      </c>
    </row>
    <row r="40" spans="1:11" ht="15.75" thickBot="1" x14ac:dyDescent="0.3">
      <c r="A40" s="82" t="s">
        <v>90</v>
      </c>
      <c r="B40" s="159">
        <v>9215</v>
      </c>
      <c r="C40" s="79" t="s">
        <v>13</v>
      </c>
      <c r="D40" s="78">
        <v>1000</v>
      </c>
      <c r="E40" s="77" t="s">
        <v>145</v>
      </c>
      <c r="F40" s="158" t="s">
        <v>15</v>
      </c>
      <c r="G40" s="481">
        <v>1000</v>
      </c>
      <c r="H40" s="77" t="s">
        <v>145</v>
      </c>
      <c r="I40" s="153">
        <v>9.2824074074074073E-2</v>
      </c>
      <c r="J40" s="153">
        <v>0.23356481481481484</v>
      </c>
      <c r="K40" s="76">
        <f t="shared" si="1"/>
        <v>0.3263888888888889</v>
      </c>
    </row>
    <row r="41" spans="1:11" ht="15.75" thickBot="1" x14ac:dyDescent="0.3">
      <c r="A41" s="1813" t="s">
        <v>364</v>
      </c>
      <c r="B41" s="1813"/>
      <c r="C41" s="1813"/>
      <c r="D41" s="1813"/>
      <c r="E41" s="1813"/>
      <c r="F41" s="1813"/>
      <c r="G41" s="1813"/>
      <c r="H41" s="1813"/>
      <c r="I41" s="1813"/>
      <c r="J41" s="1813"/>
      <c r="K41" s="183"/>
    </row>
    <row r="42" spans="1:11" x14ac:dyDescent="0.25">
      <c r="A42" s="239" t="s">
        <v>12</v>
      </c>
      <c r="B42" s="240">
        <v>72</v>
      </c>
      <c r="C42" s="239" t="s">
        <v>13</v>
      </c>
      <c r="D42" s="241">
        <v>1000</v>
      </c>
      <c r="E42" s="242" t="s">
        <v>239</v>
      </c>
      <c r="F42" s="243" t="s">
        <v>15</v>
      </c>
      <c r="G42" s="482">
        <v>1000</v>
      </c>
      <c r="H42" s="244" t="s">
        <v>239</v>
      </c>
      <c r="I42" s="245">
        <v>3.888888888888889E-2</v>
      </c>
      <c r="J42" s="246">
        <v>7.6620370370370366E-2</v>
      </c>
      <c r="K42" s="76">
        <f t="shared" ref="K42:K49" si="2">I42+J42</f>
        <v>0.11550925925925926</v>
      </c>
    </row>
    <row r="43" spans="1:11" x14ac:dyDescent="0.25">
      <c r="A43" s="247" t="s">
        <v>19</v>
      </c>
      <c r="B43" s="248">
        <v>7201</v>
      </c>
      <c r="C43" s="247" t="s">
        <v>13</v>
      </c>
      <c r="D43" s="249">
        <v>1000</v>
      </c>
      <c r="E43" s="104" t="s">
        <v>427</v>
      </c>
      <c r="F43" s="250" t="s">
        <v>15</v>
      </c>
      <c r="G43" s="483">
        <v>1000</v>
      </c>
      <c r="H43" s="193" t="s">
        <v>334</v>
      </c>
      <c r="I43" s="251">
        <v>5.5555555555555559E-2</v>
      </c>
      <c r="J43" s="252">
        <v>0.12777777777777777</v>
      </c>
      <c r="K43" s="76">
        <f t="shared" si="2"/>
        <v>0.18333333333333332</v>
      </c>
    </row>
    <row r="44" spans="1:11" x14ac:dyDescent="0.25">
      <c r="A44" s="247" t="s">
        <v>90</v>
      </c>
      <c r="B44" s="248">
        <v>7202</v>
      </c>
      <c r="C44" s="247" t="s">
        <v>13</v>
      </c>
      <c r="D44" s="249">
        <v>1000</v>
      </c>
      <c r="E44" s="104" t="s">
        <v>14</v>
      </c>
      <c r="F44" s="250" t="s">
        <v>15</v>
      </c>
      <c r="G44" s="483">
        <v>1000</v>
      </c>
      <c r="H44" s="193" t="s">
        <v>287</v>
      </c>
      <c r="I44" s="251">
        <v>6.25E-2</v>
      </c>
      <c r="J44" s="252">
        <v>9.0740740740740733E-2</v>
      </c>
      <c r="K44" s="76">
        <f t="shared" si="2"/>
        <v>0.15324074074074073</v>
      </c>
    </row>
    <row r="45" spans="1:11" x14ac:dyDescent="0.25">
      <c r="A45" s="247" t="s">
        <v>19</v>
      </c>
      <c r="B45" s="248">
        <v>7203</v>
      </c>
      <c r="C45" s="247" t="s">
        <v>13</v>
      </c>
      <c r="D45" s="249">
        <v>1000</v>
      </c>
      <c r="E45" s="104" t="s">
        <v>164</v>
      </c>
      <c r="F45" s="250" t="s">
        <v>15</v>
      </c>
      <c r="G45" s="483">
        <v>1000</v>
      </c>
      <c r="H45" s="193" t="s">
        <v>239</v>
      </c>
      <c r="I45" s="251">
        <v>1.6534391534391533E-2</v>
      </c>
      <c r="J45" s="252">
        <v>5.768665490887713E-2</v>
      </c>
      <c r="K45" s="76">
        <f t="shared" si="2"/>
        <v>7.4221046443268657E-2</v>
      </c>
    </row>
    <row r="46" spans="1:11" x14ac:dyDescent="0.25">
      <c r="A46" s="247" t="s">
        <v>19</v>
      </c>
      <c r="B46" s="248">
        <v>7204</v>
      </c>
      <c r="C46" s="247" t="s">
        <v>13</v>
      </c>
      <c r="D46" s="249">
        <v>1000</v>
      </c>
      <c r="E46" s="104" t="s">
        <v>483</v>
      </c>
      <c r="F46" s="250" t="s">
        <v>15</v>
      </c>
      <c r="G46" s="483">
        <v>1000</v>
      </c>
      <c r="H46" s="193" t="s">
        <v>14</v>
      </c>
      <c r="I46" s="251">
        <v>9.1857730746619654E-3</v>
      </c>
      <c r="J46" s="252">
        <v>0.10453409758965315</v>
      </c>
      <c r="K46" s="76">
        <f t="shared" si="2"/>
        <v>0.11371987066431512</v>
      </c>
    </row>
    <row r="47" spans="1:11" x14ac:dyDescent="0.25">
      <c r="A47" s="247" t="s">
        <v>19</v>
      </c>
      <c r="B47" s="248">
        <v>7205</v>
      </c>
      <c r="C47" s="247" t="s">
        <v>13</v>
      </c>
      <c r="D47" s="249">
        <v>1000</v>
      </c>
      <c r="E47" s="104" t="s">
        <v>527</v>
      </c>
      <c r="F47" s="250" t="s">
        <v>15</v>
      </c>
      <c r="G47" s="483">
        <v>1000</v>
      </c>
      <c r="H47" s="193" t="s">
        <v>296</v>
      </c>
      <c r="I47" s="251">
        <v>3.1944444444444442E-2</v>
      </c>
      <c r="J47" s="252">
        <v>7.2916666666666657E-2</v>
      </c>
      <c r="K47" s="76">
        <f t="shared" si="2"/>
        <v>0.1048611111111111</v>
      </c>
    </row>
    <row r="48" spans="1:11" x14ac:dyDescent="0.25">
      <c r="A48" s="247" t="s">
        <v>19</v>
      </c>
      <c r="B48" s="248">
        <v>7207</v>
      </c>
      <c r="C48" s="247" t="s">
        <v>13</v>
      </c>
      <c r="D48" s="249">
        <v>1000</v>
      </c>
      <c r="E48" s="104" t="s">
        <v>158</v>
      </c>
      <c r="F48" s="250" t="s">
        <v>15</v>
      </c>
      <c r="G48" s="483">
        <v>1000</v>
      </c>
      <c r="H48" s="193" t="s">
        <v>296</v>
      </c>
      <c r="I48" s="251">
        <v>2.2453703703703708E-2</v>
      </c>
      <c r="J48" s="252">
        <v>4.4907407407407417E-2</v>
      </c>
      <c r="K48" s="76">
        <f t="shared" si="2"/>
        <v>6.7361111111111122E-2</v>
      </c>
    </row>
    <row r="49" spans="1:11" ht="15.75" thickBot="1" x14ac:dyDescent="0.3">
      <c r="A49" s="253" t="s">
        <v>19</v>
      </c>
      <c r="B49" s="254">
        <v>7208</v>
      </c>
      <c r="C49" s="253" t="s">
        <v>13</v>
      </c>
      <c r="D49" s="255">
        <v>1000</v>
      </c>
      <c r="E49" s="256" t="s">
        <v>180</v>
      </c>
      <c r="F49" s="257" t="s">
        <v>15</v>
      </c>
      <c r="G49" s="484">
        <v>1000</v>
      </c>
      <c r="H49" s="258" t="s">
        <v>44</v>
      </c>
      <c r="I49" s="259">
        <v>5.1851851851851859E-3</v>
      </c>
      <c r="J49" s="260">
        <v>1.4629629629629631E-2</v>
      </c>
      <c r="K49" s="76">
        <f t="shared" si="2"/>
        <v>1.9814814814814816E-2</v>
      </c>
    </row>
    <row r="50" spans="1:11" x14ac:dyDescent="0.25">
      <c r="A50" s="1811" t="s">
        <v>514</v>
      </c>
      <c r="B50" s="1811"/>
      <c r="C50" s="1811"/>
      <c r="D50" s="1811"/>
      <c r="E50" s="1811"/>
      <c r="F50" s="1811"/>
      <c r="G50" s="1811"/>
      <c r="H50" s="1811"/>
      <c r="I50" s="1811"/>
      <c r="J50" s="1811"/>
      <c r="K50" s="183"/>
    </row>
    <row r="51" spans="1:11" x14ac:dyDescent="0.25">
      <c r="A51" s="523" t="s">
        <v>12</v>
      </c>
      <c r="B51" s="524">
        <v>43020</v>
      </c>
      <c r="C51" s="519" t="s">
        <v>13</v>
      </c>
      <c r="D51" s="523">
        <v>1250</v>
      </c>
      <c r="E51" s="523" t="s">
        <v>476</v>
      </c>
      <c r="F51" s="523" t="s">
        <v>15</v>
      </c>
      <c r="G51" s="523">
        <v>1250</v>
      </c>
      <c r="H51" s="523" t="s">
        <v>476</v>
      </c>
      <c r="I51" s="523">
        <v>0.12</v>
      </c>
      <c r="J51" s="523">
        <v>0.01</v>
      </c>
      <c r="K51" s="76">
        <f t="shared" ref="K51:K56" si="3">I51+J51</f>
        <v>0.13</v>
      </c>
    </row>
    <row r="52" spans="1:11" x14ac:dyDescent="0.25">
      <c r="A52" s="522" t="s">
        <v>90</v>
      </c>
      <c r="B52" s="518">
        <v>43021</v>
      </c>
      <c r="C52" s="519" t="s">
        <v>13</v>
      </c>
      <c r="D52" s="103">
        <v>1600</v>
      </c>
      <c r="E52" s="102" t="s">
        <v>46</v>
      </c>
      <c r="F52" s="520" t="s">
        <v>15</v>
      </c>
      <c r="G52" s="496">
        <v>1600</v>
      </c>
      <c r="H52" s="102" t="s">
        <v>46</v>
      </c>
      <c r="I52" s="521">
        <v>0.15031828703703703</v>
      </c>
      <c r="J52" s="521">
        <v>0.34107349537037035</v>
      </c>
      <c r="K52" s="76">
        <f t="shared" si="3"/>
        <v>0.49139178240740738</v>
      </c>
    </row>
    <row r="53" spans="1:11" x14ac:dyDescent="0.25">
      <c r="A53" s="136" t="s">
        <v>90</v>
      </c>
      <c r="B53" s="187">
        <v>43022</v>
      </c>
      <c r="C53" s="85" t="s">
        <v>13</v>
      </c>
      <c r="D53" s="189">
        <v>1600</v>
      </c>
      <c r="E53" s="101" t="s">
        <v>513</v>
      </c>
      <c r="F53" s="89" t="s">
        <v>15</v>
      </c>
      <c r="G53" s="480">
        <v>1600</v>
      </c>
      <c r="H53" s="83" t="s">
        <v>55</v>
      </c>
      <c r="I53" s="155">
        <v>0.14127604166666666</v>
      </c>
      <c r="J53" s="154">
        <v>0.31141493055555558</v>
      </c>
      <c r="K53" s="76">
        <f t="shared" si="3"/>
        <v>0.45269097222222221</v>
      </c>
    </row>
    <row r="54" spans="1:11" x14ac:dyDescent="0.25">
      <c r="A54" s="136" t="s">
        <v>90</v>
      </c>
      <c r="B54" s="187">
        <v>43024</v>
      </c>
      <c r="C54" s="85" t="s">
        <v>13</v>
      </c>
      <c r="D54" s="189">
        <v>1000</v>
      </c>
      <c r="E54" s="101" t="s">
        <v>330</v>
      </c>
      <c r="F54" s="89" t="s">
        <v>15</v>
      </c>
      <c r="G54" s="480">
        <v>1000</v>
      </c>
      <c r="H54" s="83" t="s">
        <v>330</v>
      </c>
      <c r="I54" s="155">
        <v>0.12812500000000002</v>
      </c>
      <c r="J54" s="154">
        <v>0.2905092592592593</v>
      </c>
      <c r="K54" s="76">
        <f t="shared" si="3"/>
        <v>0.41863425925925934</v>
      </c>
    </row>
    <row r="55" spans="1:11" x14ac:dyDescent="0.25">
      <c r="A55" s="136" t="s">
        <v>90</v>
      </c>
      <c r="B55" s="187">
        <v>43024</v>
      </c>
      <c r="C55" s="85" t="s">
        <v>13</v>
      </c>
      <c r="D55" s="189">
        <v>1000</v>
      </c>
      <c r="E55" s="101" t="s">
        <v>512</v>
      </c>
      <c r="F55" s="89" t="s">
        <v>15</v>
      </c>
      <c r="G55" s="480">
        <v>1000</v>
      </c>
      <c r="H55" s="83" t="s">
        <v>512</v>
      </c>
      <c r="I55" s="251">
        <v>0.16</v>
      </c>
      <c r="J55" s="252">
        <v>0.13</v>
      </c>
      <c r="K55" s="76">
        <f t="shared" si="3"/>
        <v>0.29000000000000004</v>
      </c>
    </row>
    <row r="56" spans="1:11" ht="15.75" thickBot="1" x14ac:dyDescent="0.3">
      <c r="A56" s="135" t="s">
        <v>90</v>
      </c>
      <c r="B56" s="168">
        <v>43025</v>
      </c>
      <c r="C56" s="79" t="s">
        <v>13</v>
      </c>
      <c r="D56" s="190">
        <v>1000</v>
      </c>
      <c r="E56" s="97" t="s">
        <v>511</v>
      </c>
      <c r="F56" s="158" t="s">
        <v>15</v>
      </c>
      <c r="G56" s="481">
        <v>1000</v>
      </c>
      <c r="H56" s="77" t="s">
        <v>511</v>
      </c>
      <c r="I56" s="153">
        <v>5.3240740740740748E-3</v>
      </c>
      <c r="J56" s="152">
        <v>3.1481481481481485E-2</v>
      </c>
      <c r="K56" s="76">
        <f t="shared" si="3"/>
        <v>3.6805555555555564E-2</v>
      </c>
    </row>
    <row r="57" spans="1:11" ht="15.75" thickBot="1" x14ac:dyDescent="0.3">
      <c r="A57" s="1810" t="s">
        <v>510</v>
      </c>
      <c r="B57" s="1810"/>
      <c r="C57" s="1810"/>
      <c r="D57" s="1810"/>
      <c r="E57" s="1810"/>
      <c r="F57" s="1810"/>
      <c r="G57" s="1810"/>
      <c r="H57" s="1810"/>
      <c r="I57" s="1810"/>
      <c r="J57" s="1810"/>
      <c r="K57" s="1810"/>
    </row>
    <row r="58" spans="1:11" x14ac:dyDescent="0.25">
      <c r="A58" s="137" t="s">
        <v>90</v>
      </c>
      <c r="B58" s="171">
        <v>461</v>
      </c>
      <c r="C58" s="163" t="s">
        <v>13</v>
      </c>
      <c r="D58" s="161">
        <v>1000</v>
      </c>
      <c r="E58" s="108" t="s">
        <v>215</v>
      </c>
      <c r="F58" s="169" t="s">
        <v>15</v>
      </c>
      <c r="G58" s="485">
        <v>1000</v>
      </c>
      <c r="H58" s="110" t="s">
        <v>302</v>
      </c>
      <c r="I58" s="157">
        <v>0.11064814814814816</v>
      </c>
      <c r="J58" s="156">
        <v>0.11412037037037037</v>
      </c>
      <c r="K58" s="76">
        <f>I58+J58</f>
        <v>0.22476851851851853</v>
      </c>
    </row>
    <row r="59" spans="1:11" ht="15.75" thickBot="1" x14ac:dyDescent="0.3">
      <c r="A59" s="135" t="s">
        <v>90</v>
      </c>
      <c r="B59" s="168">
        <v>462</v>
      </c>
      <c r="C59" s="79" t="s">
        <v>13</v>
      </c>
      <c r="D59" s="78">
        <v>630</v>
      </c>
      <c r="E59" s="77" t="s">
        <v>215</v>
      </c>
      <c r="F59" s="166" t="s">
        <v>15</v>
      </c>
      <c r="G59" s="486">
        <v>630</v>
      </c>
      <c r="H59" s="97" t="s">
        <v>215</v>
      </c>
      <c r="I59" s="153">
        <v>0.10471781305114639</v>
      </c>
      <c r="J59" s="152">
        <v>7.716049382716049E-2</v>
      </c>
      <c r="K59" s="76">
        <f>I59+J59</f>
        <v>0.18187830687830686</v>
      </c>
    </row>
    <row r="60" spans="1:11" ht="15.75" thickBot="1" x14ac:dyDescent="0.3">
      <c r="A60" s="1810" t="s">
        <v>509</v>
      </c>
      <c r="B60" s="1810"/>
      <c r="C60" s="1810"/>
      <c r="D60" s="1810"/>
      <c r="E60" s="1810"/>
      <c r="F60" s="1810"/>
      <c r="G60" s="1810"/>
      <c r="H60" s="1810"/>
      <c r="I60" s="1810"/>
      <c r="J60" s="1810"/>
      <c r="K60" s="1810"/>
    </row>
    <row r="61" spans="1:11" x14ac:dyDescent="0.25">
      <c r="A61" s="165" t="s">
        <v>12</v>
      </c>
      <c r="B61" s="164">
        <v>180</v>
      </c>
      <c r="C61" s="163" t="s">
        <v>13</v>
      </c>
      <c r="D61" s="109">
        <v>1250</v>
      </c>
      <c r="E61" s="181" t="s">
        <v>263</v>
      </c>
      <c r="F61" s="108" t="s">
        <v>15</v>
      </c>
      <c r="G61" s="224">
        <v>1250</v>
      </c>
      <c r="H61" s="181" t="s">
        <v>263</v>
      </c>
      <c r="I61" s="157">
        <v>5.3703703703703715E-4</v>
      </c>
      <c r="J61" s="156">
        <v>5.15925925925926E-2</v>
      </c>
      <c r="K61" s="76">
        <f t="shared" ref="K61:K66" si="4">I61+J61</f>
        <v>5.2129629629629637E-2</v>
      </c>
    </row>
    <row r="62" spans="1:11" x14ac:dyDescent="0.25">
      <c r="A62" s="88" t="s">
        <v>90</v>
      </c>
      <c r="B62" s="160">
        <v>172</v>
      </c>
      <c r="C62" s="85" t="s">
        <v>13</v>
      </c>
      <c r="D62" s="83">
        <v>1000</v>
      </c>
      <c r="E62" s="86" t="s">
        <v>334</v>
      </c>
      <c r="F62" s="83" t="s">
        <v>15</v>
      </c>
      <c r="G62" s="487">
        <v>1000</v>
      </c>
      <c r="H62" s="86" t="s">
        <v>263</v>
      </c>
      <c r="I62" s="155">
        <v>8.4560185185185183E-2</v>
      </c>
      <c r="J62" s="154"/>
      <c r="K62" s="76">
        <f t="shared" si="4"/>
        <v>8.4560185185185183E-2</v>
      </c>
    </row>
    <row r="63" spans="1:11" x14ac:dyDescent="0.25">
      <c r="A63" s="88" t="s">
        <v>90</v>
      </c>
      <c r="B63" s="160">
        <v>173</v>
      </c>
      <c r="C63" s="85" t="s">
        <v>13</v>
      </c>
      <c r="D63" s="83">
        <v>1000</v>
      </c>
      <c r="E63" s="86" t="s">
        <v>16</v>
      </c>
      <c r="F63" s="83" t="s">
        <v>15</v>
      </c>
      <c r="G63" s="487">
        <v>1000</v>
      </c>
      <c r="H63" s="86" t="s">
        <v>16</v>
      </c>
      <c r="I63" s="155">
        <v>7.2013888888888891E-2</v>
      </c>
      <c r="J63" s="154">
        <v>3.0393518518518525E-2</v>
      </c>
      <c r="K63" s="76">
        <f t="shared" si="4"/>
        <v>0.10240740740740742</v>
      </c>
    </row>
    <row r="64" spans="1:11" x14ac:dyDescent="0.25">
      <c r="A64" s="88" t="s">
        <v>90</v>
      </c>
      <c r="B64" s="160">
        <v>174</v>
      </c>
      <c r="C64" s="85" t="s">
        <v>13</v>
      </c>
      <c r="D64" s="83">
        <v>1250</v>
      </c>
      <c r="E64" s="86" t="s">
        <v>257</v>
      </c>
      <c r="F64" s="83" t="s">
        <v>15</v>
      </c>
      <c r="G64" s="487">
        <v>1250</v>
      </c>
      <c r="H64" s="86" t="s">
        <v>257</v>
      </c>
      <c r="I64" s="155">
        <v>8.5407407407407404E-2</v>
      </c>
      <c r="J64" s="154">
        <v>5.8888888888888893E-2</v>
      </c>
      <c r="K64" s="76">
        <f t="shared" si="4"/>
        <v>0.14429629629629631</v>
      </c>
    </row>
    <row r="65" spans="1:11" x14ac:dyDescent="0.25">
      <c r="A65" s="88" t="s">
        <v>90</v>
      </c>
      <c r="B65" s="160">
        <v>185</v>
      </c>
      <c r="C65" s="85" t="s">
        <v>13</v>
      </c>
      <c r="D65" s="100">
        <v>1000</v>
      </c>
      <c r="E65" s="86" t="s">
        <v>365</v>
      </c>
      <c r="F65" s="83" t="s">
        <v>15</v>
      </c>
      <c r="G65" s="477">
        <v>1000</v>
      </c>
      <c r="H65" s="86" t="s">
        <v>365</v>
      </c>
      <c r="I65" s="155">
        <v>0.13446759259259258</v>
      </c>
      <c r="J65" s="154">
        <v>8.9837962962962981E-2</v>
      </c>
      <c r="K65" s="76">
        <f t="shared" si="4"/>
        <v>0.22430555555555556</v>
      </c>
    </row>
    <row r="66" spans="1:11" ht="15.75" thickBot="1" x14ac:dyDescent="0.3">
      <c r="A66" s="82" t="s">
        <v>90</v>
      </c>
      <c r="B66" s="159">
        <v>186</v>
      </c>
      <c r="C66" s="79" t="s">
        <v>13</v>
      </c>
      <c r="D66" s="77">
        <v>1000</v>
      </c>
      <c r="E66" s="80" t="s">
        <v>288</v>
      </c>
      <c r="F66" s="77" t="s">
        <v>15</v>
      </c>
      <c r="G66" s="478">
        <v>1000</v>
      </c>
      <c r="H66" s="80" t="s">
        <v>274</v>
      </c>
      <c r="I66" s="153">
        <v>3.8657407407407408E-3</v>
      </c>
      <c r="J66" s="152">
        <v>0.13564814814814816</v>
      </c>
      <c r="K66" s="76">
        <f t="shared" si="4"/>
        <v>0.13951388888888891</v>
      </c>
    </row>
    <row r="67" spans="1:11" ht="15.75" customHeight="1" thickBot="1" x14ac:dyDescent="0.3">
      <c r="A67" s="1807" t="s">
        <v>508</v>
      </c>
      <c r="B67" s="1807"/>
      <c r="C67" s="1807"/>
      <c r="D67" s="1807"/>
      <c r="E67" s="1807"/>
      <c r="F67" s="1807"/>
      <c r="G67" s="1807"/>
      <c r="H67" s="1807"/>
      <c r="I67" s="1807"/>
      <c r="J67" s="1807"/>
      <c r="K67" s="1807"/>
    </row>
    <row r="68" spans="1:11" x14ac:dyDescent="0.25">
      <c r="A68" s="137" t="s">
        <v>90</v>
      </c>
      <c r="B68" s="171">
        <v>27800</v>
      </c>
      <c r="C68" s="163" t="s">
        <v>13</v>
      </c>
      <c r="D68" s="181">
        <v>1250</v>
      </c>
      <c r="E68" s="108" t="s">
        <v>18</v>
      </c>
      <c r="F68" s="108" t="s">
        <v>181</v>
      </c>
      <c r="G68" s="488">
        <v>1250</v>
      </c>
      <c r="H68" s="108" t="s">
        <v>28</v>
      </c>
      <c r="I68" s="157">
        <v>0.12851851851851853</v>
      </c>
      <c r="J68" s="156">
        <v>0.14833333333333334</v>
      </c>
      <c r="K68" s="76">
        <f>I68+J68</f>
        <v>0.2768518518518519</v>
      </c>
    </row>
    <row r="69" spans="1:11" ht="15.75" thickBot="1" x14ac:dyDescent="0.3">
      <c r="A69" s="135" t="s">
        <v>90</v>
      </c>
      <c r="B69" s="168">
        <v>27800</v>
      </c>
      <c r="C69" s="79" t="s">
        <v>15</v>
      </c>
      <c r="D69" s="80">
        <v>1250</v>
      </c>
      <c r="E69" s="77" t="s">
        <v>18</v>
      </c>
      <c r="F69" s="77" t="s">
        <v>61</v>
      </c>
      <c r="G69" s="489">
        <v>1250</v>
      </c>
      <c r="H69" s="77" t="s">
        <v>28</v>
      </c>
      <c r="I69" s="153">
        <v>0.17351851851851852</v>
      </c>
      <c r="J69" s="152">
        <v>0.15925925925925929</v>
      </c>
      <c r="K69" s="76">
        <f>I69+J69</f>
        <v>0.33277777777777784</v>
      </c>
    </row>
    <row r="70" spans="1:11" ht="15.75" thickBot="1" x14ac:dyDescent="0.3">
      <c r="A70" s="1810" t="s">
        <v>507</v>
      </c>
      <c r="B70" s="1810"/>
      <c r="C70" s="1810"/>
      <c r="D70" s="1810"/>
      <c r="E70" s="1810"/>
      <c r="F70" s="1810"/>
      <c r="G70" s="1810"/>
      <c r="H70" s="1810"/>
      <c r="I70" s="1810"/>
      <c r="J70" s="1810"/>
      <c r="K70" s="1810"/>
    </row>
    <row r="71" spans="1:11" x14ac:dyDescent="0.25">
      <c r="A71" s="163" t="s">
        <v>12</v>
      </c>
      <c r="B71" s="182">
        <v>48010</v>
      </c>
      <c r="C71" s="163" t="s">
        <v>13</v>
      </c>
      <c r="D71" s="181">
        <v>1600</v>
      </c>
      <c r="E71" s="108" t="s">
        <v>34</v>
      </c>
      <c r="F71" s="108" t="s">
        <v>15</v>
      </c>
      <c r="G71" s="488">
        <v>1600</v>
      </c>
      <c r="H71" s="108" t="s">
        <v>156</v>
      </c>
      <c r="I71" s="157">
        <v>5.6423611111111112E-2</v>
      </c>
      <c r="J71" s="156">
        <v>5.6423611111111098E-2</v>
      </c>
      <c r="K71" s="76">
        <f>I71+J71</f>
        <v>0.11284722222222221</v>
      </c>
    </row>
    <row r="72" spans="1:11" x14ac:dyDescent="0.25">
      <c r="A72" s="85" t="s">
        <v>90</v>
      </c>
      <c r="B72" s="180">
        <v>48012</v>
      </c>
      <c r="C72" s="85" t="s">
        <v>13</v>
      </c>
      <c r="D72" s="86">
        <v>1600</v>
      </c>
      <c r="E72" s="83" t="s">
        <v>48</v>
      </c>
      <c r="F72" s="83" t="s">
        <v>15</v>
      </c>
      <c r="G72" s="490">
        <v>1600</v>
      </c>
      <c r="H72" s="83" t="s">
        <v>34</v>
      </c>
      <c r="I72" s="155">
        <v>0.20572916666666669</v>
      </c>
      <c r="J72" s="154">
        <v>0.20572916666666669</v>
      </c>
      <c r="K72" s="76">
        <f>I72+J72</f>
        <v>0.41145833333333337</v>
      </c>
    </row>
    <row r="73" spans="1:11" x14ac:dyDescent="0.25">
      <c r="A73" s="85" t="s">
        <v>90</v>
      </c>
      <c r="B73" s="180">
        <v>48013</v>
      </c>
      <c r="C73" s="85" t="s">
        <v>13</v>
      </c>
      <c r="D73" s="86">
        <v>1600</v>
      </c>
      <c r="E73" s="83" t="s">
        <v>211</v>
      </c>
      <c r="F73" s="83" t="s">
        <v>15</v>
      </c>
      <c r="G73" s="490">
        <v>1600</v>
      </c>
      <c r="H73" s="83" t="s">
        <v>529</v>
      </c>
      <c r="I73" s="155">
        <v>0.12471064814814814</v>
      </c>
      <c r="J73" s="154">
        <v>0.21875</v>
      </c>
      <c r="K73" s="76">
        <f>I73+J73</f>
        <v>0.34346064814814814</v>
      </c>
    </row>
    <row r="74" spans="1:11" x14ac:dyDescent="0.25">
      <c r="A74" s="85" t="s">
        <v>90</v>
      </c>
      <c r="B74" s="180">
        <v>48014</v>
      </c>
      <c r="C74" s="85" t="s">
        <v>13</v>
      </c>
      <c r="D74" s="86">
        <v>1600</v>
      </c>
      <c r="E74" s="83" t="s">
        <v>528</v>
      </c>
      <c r="F74" s="83" t="s">
        <v>15</v>
      </c>
      <c r="G74" s="490">
        <v>1600</v>
      </c>
      <c r="H74" s="83" t="s">
        <v>48</v>
      </c>
      <c r="I74" s="155">
        <v>8.188657407407407E-2</v>
      </c>
      <c r="J74" s="154">
        <v>0.19198495370370372</v>
      </c>
      <c r="K74" s="76">
        <f>I74+J74</f>
        <v>0.27387152777777779</v>
      </c>
    </row>
    <row r="75" spans="1:11" ht="15.75" thickBot="1" x14ac:dyDescent="0.3">
      <c r="A75" s="79" t="s">
        <v>90</v>
      </c>
      <c r="B75" s="179">
        <v>48015</v>
      </c>
      <c r="C75" s="79" t="s">
        <v>13</v>
      </c>
      <c r="D75" s="80">
        <v>1600</v>
      </c>
      <c r="E75" s="77" t="s">
        <v>57</v>
      </c>
      <c r="F75" s="77" t="s">
        <v>15</v>
      </c>
      <c r="G75" s="489">
        <v>1600</v>
      </c>
      <c r="H75" s="77" t="s">
        <v>347</v>
      </c>
      <c r="I75" s="153">
        <v>0.11067708333333333</v>
      </c>
      <c r="J75" s="152">
        <v>0.20428240740740741</v>
      </c>
      <c r="K75" s="76">
        <f>I75+J75</f>
        <v>0.31495949074074076</v>
      </c>
    </row>
    <row r="76" spans="1:11" ht="15.75" thickBot="1" x14ac:dyDescent="0.3">
      <c r="A76" s="1810" t="s">
        <v>506</v>
      </c>
      <c r="B76" s="1810"/>
      <c r="C76" s="1810"/>
      <c r="D76" s="1810"/>
      <c r="E76" s="1810"/>
      <c r="F76" s="1810"/>
      <c r="G76" s="1810"/>
      <c r="H76" s="1810"/>
      <c r="I76" s="1810"/>
      <c r="J76" s="1810"/>
      <c r="K76" s="1810"/>
    </row>
    <row r="77" spans="1:11" x14ac:dyDescent="0.25">
      <c r="A77" s="165" t="s">
        <v>12</v>
      </c>
      <c r="B77" s="164">
        <v>160</v>
      </c>
      <c r="C77" s="109" t="s">
        <v>13</v>
      </c>
      <c r="D77" s="108">
        <v>1000</v>
      </c>
      <c r="E77" s="181" t="s">
        <v>55</v>
      </c>
      <c r="F77" s="108" t="s">
        <v>15</v>
      </c>
      <c r="G77" s="488">
        <v>1000</v>
      </c>
      <c r="H77" s="108" t="s">
        <v>38</v>
      </c>
      <c r="I77" s="157">
        <v>0.11087962962962962</v>
      </c>
      <c r="J77" s="156">
        <v>0.13981481481481481</v>
      </c>
      <c r="K77" s="76">
        <f>I77+J77</f>
        <v>0.25069444444444444</v>
      </c>
    </row>
    <row r="78" spans="1:11" x14ac:dyDescent="0.25">
      <c r="A78" s="88" t="s">
        <v>90</v>
      </c>
      <c r="B78" s="160">
        <v>161</v>
      </c>
      <c r="C78" s="100" t="s">
        <v>13</v>
      </c>
      <c r="D78" s="83">
        <v>1250</v>
      </c>
      <c r="E78" s="86" t="s">
        <v>388</v>
      </c>
      <c r="F78" s="83" t="s">
        <v>15</v>
      </c>
      <c r="G78" s="490">
        <v>1250</v>
      </c>
      <c r="H78" s="83" t="s">
        <v>274</v>
      </c>
      <c r="I78" s="155">
        <v>9.7407407407407415E-2</v>
      </c>
      <c r="J78" s="154">
        <v>0.16888888888888889</v>
      </c>
      <c r="K78" s="76">
        <f>I78+J78</f>
        <v>0.26629629629629631</v>
      </c>
    </row>
    <row r="79" spans="1:11" ht="15.75" thickBot="1" x14ac:dyDescent="0.3">
      <c r="A79" s="82" t="s">
        <v>90</v>
      </c>
      <c r="B79" s="159">
        <v>162</v>
      </c>
      <c r="C79" s="96" t="s">
        <v>13</v>
      </c>
      <c r="D79" s="77">
        <v>1000</v>
      </c>
      <c r="E79" s="80" t="s">
        <v>273</v>
      </c>
      <c r="F79" s="77" t="s">
        <v>15</v>
      </c>
      <c r="G79" s="489">
        <v>1000</v>
      </c>
      <c r="H79" s="77" t="s">
        <v>273</v>
      </c>
      <c r="I79" s="153">
        <v>1.4236111111111113E-2</v>
      </c>
      <c r="J79" s="152">
        <v>0.11400462962962964</v>
      </c>
      <c r="K79" s="76">
        <f>I79+J79</f>
        <v>0.12824074074074074</v>
      </c>
    </row>
    <row r="80" spans="1:11" ht="15.75" thickBot="1" x14ac:dyDescent="0.3">
      <c r="A80" s="1810" t="s">
        <v>505</v>
      </c>
      <c r="B80" s="1810"/>
      <c r="C80" s="1810"/>
      <c r="D80" s="1810"/>
      <c r="E80" s="1810"/>
      <c r="F80" s="1810"/>
      <c r="G80" s="1810"/>
      <c r="H80" s="1810"/>
      <c r="I80" s="1810"/>
      <c r="J80" s="1810"/>
      <c r="K80" s="1810"/>
    </row>
    <row r="81" spans="1:11" x14ac:dyDescent="0.25">
      <c r="A81" s="137" t="s">
        <v>90</v>
      </c>
      <c r="B81" s="171">
        <v>152</v>
      </c>
      <c r="C81" s="109" t="s">
        <v>13</v>
      </c>
      <c r="D81" s="108">
        <v>1600</v>
      </c>
      <c r="E81" s="169" t="s">
        <v>525</v>
      </c>
      <c r="F81" s="110" t="s">
        <v>15</v>
      </c>
      <c r="G81" s="476">
        <v>1600</v>
      </c>
      <c r="H81" s="181" t="s">
        <v>431</v>
      </c>
      <c r="I81" s="157">
        <v>7.7401620370370378E-2</v>
      </c>
      <c r="J81" s="156">
        <v>5.2228009259259266E-2</v>
      </c>
      <c r="K81" s="76">
        <f>I81+J81</f>
        <v>0.12962962962962965</v>
      </c>
    </row>
    <row r="82" spans="1:11" x14ac:dyDescent="0.25">
      <c r="A82" s="136" t="s">
        <v>90</v>
      </c>
      <c r="B82" s="187">
        <v>151</v>
      </c>
      <c r="C82" s="100" t="s">
        <v>13</v>
      </c>
      <c r="D82" s="83">
        <v>1600</v>
      </c>
      <c r="E82" s="191" t="s">
        <v>317</v>
      </c>
      <c r="F82" s="101" t="s">
        <v>15</v>
      </c>
      <c r="G82" s="487">
        <v>1600</v>
      </c>
      <c r="H82" s="86" t="s">
        <v>317</v>
      </c>
      <c r="I82" s="155">
        <v>4.1232638888888888E-2</v>
      </c>
      <c r="J82" s="154">
        <v>5.6568287037037042E-2</v>
      </c>
      <c r="K82" s="76">
        <f>I82+J82</f>
        <v>9.780092592592593E-2</v>
      </c>
    </row>
    <row r="83" spans="1:11" ht="15.75" thickBot="1" x14ac:dyDescent="0.3">
      <c r="A83" s="135" t="s">
        <v>12</v>
      </c>
      <c r="B83" s="168">
        <v>150</v>
      </c>
      <c r="C83" s="96" t="s">
        <v>13</v>
      </c>
      <c r="D83" s="77">
        <v>1600</v>
      </c>
      <c r="E83" s="166" t="s">
        <v>317</v>
      </c>
      <c r="F83" s="97" t="s">
        <v>15</v>
      </c>
      <c r="G83" s="478">
        <v>1600</v>
      </c>
      <c r="H83" s="80" t="s">
        <v>317</v>
      </c>
      <c r="I83" s="153">
        <v>5.8695023148148145E-2</v>
      </c>
      <c r="J83" s="152">
        <v>6.0040509259259273E-2</v>
      </c>
      <c r="K83" s="76">
        <f>I83+J83</f>
        <v>0.11873553240740742</v>
      </c>
    </row>
    <row r="84" spans="1:11" ht="15.75" thickBot="1" x14ac:dyDescent="0.3">
      <c r="A84" s="1810" t="s">
        <v>504</v>
      </c>
      <c r="B84" s="1810"/>
      <c r="C84" s="1810"/>
      <c r="D84" s="1810"/>
      <c r="E84" s="1810"/>
      <c r="F84" s="1810"/>
      <c r="G84" s="1810"/>
      <c r="H84" s="1810"/>
      <c r="I84" s="1810"/>
      <c r="J84" s="1810"/>
      <c r="K84" s="1810"/>
    </row>
    <row r="85" spans="1:11" x14ac:dyDescent="0.25">
      <c r="A85" s="163" t="s">
        <v>90</v>
      </c>
      <c r="B85" s="164">
        <v>49003</v>
      </c>
      <c r="C85" s="109" t="s">
        <v>13</v>
      </c>
      <c r="D85" s="109">
        <v>1250</v>
      </c>
      <c r="E85" s="181" t="s">
        <v>383</v>
      </c>
      <c r="F85" s="108" t="s">
        <v>15</v>
      </c>
      <c r="G85" s="479">
        <v>1250</v>
      </c>
      <c r="H85" s="108" t="s">
        <v>72</v>
      </c>
      <c r="I85" s="549">
        <v>0.1559814814814815</v>
      </c>
      <c r="J85" s="157">
        <v>0.13311111111111112</v>
      </c>
      <c r="K85" s="76">
        <f t="shared" ref="K85:K95" si="5">I85+J85</f>
        <v>0.28909259259259262</v>
      </c>
    </row>
    <row r="86" spans="1:11" x14ac:dyDescent="0.25">
      <c r="A86" s="85" t="s">
        <v>90</v>
      </c>
      <c r="B86" s="160">
        <v>49004</v>
      </c>
      <c r="C86" s="100" t="s">
        <v>13</v>
      </c>
      <c r="D86" s="100">
        <v>1250</v>
      </c>
      <c r="E86" s="86" t="s">
        <v>256</v>
      </c>
      <c r="F86" s="83" t="s">
        <v>15</v>
      </c>
      <c r="G86" s="480">
        <v>1250</v>
      </c>
      <c r="H86" s="83" t="s">
        <v>373</v>
      </c>
      <c r="I86" s="525">
        <v>0.1568333333333333</v>
      </c>
      <c r="J86" s="155">
        <v>5.5222222222222221E-2</v>
      </c>
      <c r="K86" s="76">
        <f t="shared" si="5"/>
        <v>0.21205555555555552</v>
      </c>
    </row>
    <row r="87" spans="1:11" x14ac:dyDescent="0.25">
      <c r="A87" s="85" t="s">
        <v>90</v>
      </c>
      <c r="B87" s="160">
        <v>49008</v>
      </c>
      <c r="C87" s="100" t="s">
        <v>13</v>
      </c>
      <c r="D87" s="100">
        <v>1250</v>
      </c>
      <c r="E87" s="86" t="s">
        <v>530</v>
      </c>
      <c r="F87" s="83" t="s">
        <v>15</v>
      </c>
      <c r="G87" s="480">
        <v>1250</v>
      </c>
      <c r="H87" s="83" t="s">
        <v>481</v>
      </c>
      <c r="I87" s="525">
        <v>3.0000000000000002E-2</v>
      </c>
      <c r="J87" s="155">
        <v>0.25114814814814812</v>
      </c>
      <c r="K87" s="76">
        <f t="shared" si="5"/>
        <v>0.28114814814814815</v>
      </c>
    </row>
    <row r="88" spans="1:11" x14ac:dyDescent="0.25">
      <c r="A88" s="85" t="s">
        <v>90</v>
      </c>
      <c r="B88" s="160">
        <v>49009</v>
      </c>
      <c r="C88" s="100" t="s">
        <v>13</v>
      </c>
      <c r="D88" s="100">
        <v>1250</v>
      </c>
      <c r="E88" s="86" t="s">
        <v>259</v>
      </c>
      <c r="F88" s="83" t="s">
        <v>15</v>
      </c>
      <c r="G88" s="480">
        <v>1250</v>
      </c>
      <c r="H88" s="83" t="s">
        <v>480</v>
      </c>
      <c r="I88" s="525">
        <v>0.12037037037037038</v>
      </c>
      <c r="J88" s="155">
        <v>7.768518518518519E-2</v>
      </c>
      <c r="K88" s="76">
        <f t="shared" si="5"/>
        <v>0.19805555555555557</v>
      </c>
    </row>
    <row r="89" spans="1:11" x14ac:dyDescent="0.25">
      <c r="A89" s="85" t="s">
        <v>90</v>
      </c>
      <c r="B89" s="160">
        <v>49010</v>
      </c>
      <c r="C89" s="100" t="s">
        <v>13</v>
      </c>
      <c r="D89" s="100">
        <v>1000</v>
      </c>
      <c r="E89" s="86" t="s">
        <v>295</v>
      </c>
      <c r="F89" s="83" t="s">
        <v>15</v>
      </c>
      <c r="G89" s="480">
        <v>1000</v>
      </c>
      <c r="H89" s="83" t="s">
        <v>77</v>
      </c>
      <c r="I89" s="525">
        <v>0.13333333333333333</v>
      </c>
      <c r="J89" s="155">
        <v>9.4166666666666662E-2</v>
      </c>
      <c r="K89" s="76">
        <f t="shared" si="5"/>
        <v>0.22749999999999998</v>
      </c>
    </row>
    <row r="90" spans="1:11" x14ac:dyDescent="0.25">
      <c r="A90" s="85" t="s">
        <v>90</v>
      </c>
      <c r="B90" s="160">
        <v>49011</v>
      </c>
      <c r="C90" s="100" t="s">
        <v>33</v>
      </c>
      <c r="D90" s="100">
        <v>1250</v>
      </c>
      <c r="E90" s="86" t="s">
        <v>72</v>
      </c>
      <c r="F90" s="83" t="s">
        <v>15</v>
      </c>
      <c r="G90" s="480">
        <v>1250</v>
      </c>
      <c r="H90" s="83" t="s">
        <v>29</v>
      </c>
      <c r="I90" s="525">
        <v>0.12755555555555556</v>
      </c>
      <c r="J90" s="155">
        <v>5.9944444444444439E-2</v>
      </c>
      <c r="K90" s="76">
        <f t="shared" si="5"/>
        <v>0.1875</v>
      </c>
    </row>
    <row r="91" spans="1:11" x14ac:dyDescent="0.25">
      <c r="A91" s="85" t="s">
        <v>90</v>
      </c>
      <c r="B91" s="160">
        <v>49005</v>
      </c>
      <c r="C91" s="100" t="s">
        <v>13</v>
      </c>
      <c r="D91" s="100">
        <v>1250</v>
      </c>
      <c r="E91" s="86" t="s">
        <v>72</v>
      </c>
      <c r="F91" s="83" t="s">
        <v>15</v>
      </c>
      <c r="G91" s="480">
        <v>1250</v>
      </c>
      <c r="H91" s="83" t="s">
        <v>180</v>
      </c>
      <c r="I91" s="525">
        <v>3.7629629629629631E-2</v>
      </c>
      <c r="J91" s="155">
        <v>5.0814814814814813E-2</v>
      </c>
      <c r="K91" s="76">
        <f t="shared" si="5"/>
        <v>8.8444444444444437E-2</v>
      </c>
    </row>
    <row r="92" spans="1:11" x14ac:dyDescent="0.25">
      <c r="A92" s="85" t="s">
        <v>90</v>
      </c>
      <c r="B92" s="160">
        <v>49006</v>
      </c>
      <c r="C92" s="100" t="s">
        <v>13</v>
      </c>
      <c r="D92" s="100">
        <v>1000</v>
      </c>
      <c r="E92" s="86" t="s">
        <v>31</v>
      </c>
      <c r="F92" s="83" t="s">
        <v>15</v>
      </c>
      <c r="G92" s="480">
        <v>1000</v>
      </c>
      <c r="H92" s="83" t="s">
        <v>60</v>
      </c>
      <c r="I92" s="525">
        <v>1.7824074074074076E-2</v>
      </c>
      <c r="J92" s="155">
        <v>6.1412037037037029E-2</v>
      </c>
      <c r="K92" s="76">
        <f t="shared" si="5"/>
        <v>7.9236111111111104E-2</v>
      </c>
    </row>
    <row r="93" spans="1:11" x14ac:dyDescent="0.25">
      <c r="A93" s="543" t="s">
        <v>90</v>
      </c>
      <c r="B93" s="544">
        <v>49007</v>
      </c>
      <c r="C93" s="527" t="s">
        <v>13</v>
      </c>
      <c r="D93" s="527">
        <v>1000</v>
      </c>
      <c r="E93" s="546" t="s">
        <v>62</v>
      </c>
      <c r="F93" s="541" t="s">
        <v>15</v>
      </c>
      <c r="G93" s="548">
        <v>1000</v>
      </c>
      <c r="H93" s="541" t="s">
        <v>295</v>
      </c>
      <c r="I93" s="550">
        <v>2.3680555555555555E-2</v>
      </c>
      <c r="J93" s="542">
        <v>1.261574074074074E-2</v>
      </c>
      <c r="K93" s="76">
        <f t="shared" si="5"/>
        <v>3.6296296296296299E-2</v>
      </c>
    </row>
    <row r="94" spans="1:11" x14ac:dyDescent="0.25">
      <c r="A94" s="85" t="s">
        <v>368</v>
      </c>
      <c r="B94" s="160">
        <v>3</v>
      </c>
      <c r="C94" s="100" t="s">
        <v>13</v>
      </c>
      <c r="D94" s="272">
        <v>630</v>
      </c>
      <c r="E94" s="547" t="s">
        <v>21</v>
      </c>
      <c r="F94" s="83"/>
      <c r="G94" s="480"/>
      <c r="H94" s="83"/>
      <c r="I94" s="551">
        <v>0.15138154027042919</v>
      </c>
      <c r="J94" s="155"/>
      <c r="K94" s="76">
        <f t="shared" si="5"/>
        <v>0.15138154027042919</v>
      </c>
    </row>
    <row r="95" spans="1:11" ht="15.75" thickBot="1" x14ac:dyDescent="0.3">
      <c r="A95" s="79" t="s">
        <v>368</v>
      </c>
      <c r="B95" s="159">
        <v>4</v>
      </c>
      <c r="C95" s="96" t="s">
        <v>13</v>
      </c>
      <c r="D95" s="545">
        <v>630</v>
      </c>
      <c r="E95" s="547" t="s">
        <v>831</v>
      </c>
      <c r="F95" s="77"/>
      <c r="G95" s="480"/>
      <c r="H95" s="77"/>
      <c r="I95" s="551">
        <v>0.23552322163433276</v>
      </c>
      <c r="J95" s="153"/>
      <c r="K95" s="76">
        <f t="shared" si="5"/>
        <v>0.23552322163433276</v>
      </c>
    </row>
    <row r="96" spans="1:11" ht="15.75" thickBot="1" x14ac:dyDescent="0.3">
      <c r="A96" s="1810" t="s">
        <v>503</v>
      </c>
      <c r="B96" s="1810"/>
      <c r="C96" s="1810"/>
      <c r="D96" s="1810"/>
      <c r="E96" s="1810"/>
      <c r="F96" s="1810"/>
      <c r="G96" s="1810"/>
      <c r="H96" s="1810"/>
      <c r="I96" s="1810"/>
      <c r="J96" s="1810"/>
      <c r="K96" s="1810"/>
    </row>
    <row r="97" spans="1:11" x14ac:dyDescent="0.25">
      <c r="A97" s="137" t="s">
        <v>90</v>
      </c>
      <c r="B97" s="171">
        <v>45020</v>
      </c>
      <c r="C97" s="109" t="s">
        <v>13</v>
      </c>
      <c r="D97" s="161">
        <v>1600</v>
      </c>
      <c r="E97" s="108" t="s">
        <v>533</v>
      </c>
      <c r="F97" s="181" t="s">
        <v>15</v>
      </c>
      <c r="G97" s="224">
        <v>1600</v>
      </c>
      <c r="H97" s="181" t="s">
        <v>28</v>
      </c>
      <c r="I97" s="157">
        <v>0.16145833333333334</v>
      </c>
      <c r="J97" s="156">
        <v>5.6857638888888895E-2</v>
      </c>
      <c r="K97" s="76">
        <f>I97+J97</f>
        <v>0.21831597222222224</v>
      </c>
    </row>
    <row r="98" spans="1:11" x14ac:dyDescent="0.25">
      <c r="A98" s="136" t="s">
        <v>90</v>
      </c>
      <c r="B98" s="187">
        <v>45021</v>
      </c>
      <c r="C98" s="100" t="s">
        <v>13</v>
      </c>
      <c r="D98" s="84">
        <v>1600</v>
      </c>
      <c r="E98" s="83" t="s">
        <v>433</v>
      </c>
      <c r="F98" s="86" t="s">
        <v>15</v>
      </c>
      <c r="G98" s="477">
        <v>1600</v>
      </c>
      <c r="H98" s="86" t="s">
        <v>532</v>
      </c>
      <c r="I98" s="155">
        <v>4.8032407407407413E-2</v>
      </c>
      <c r="J98" s="154">
        <v>7.0000000000000007E-2</v>
      </c>
      <c r="K98" s="76">
        <f>I98+J98</f>
        <v>0.11803240740740742</v>
      </c>
    </row>
    <row r="99" spans="1:11" ht="15.75" thickBot="1" x14ac:dyDescent="0.3">
      <c r="A99" s="135" t="s">
        <v>129</v>
      </c>
      <c r="B99" s="168">
        <v>45022</v>
      </c>
      <c r="C99" s="96" t="s">
        <v>13</v>
      </c>
      <c r="D99" s="78">
        <v>1600</v>
      </c>
      <c r="E99" s="77" t="s">
        <v>531</v>
      </c>
      <c r="F99" s="80" t="s">
        <v>15</v>
      </c>
      <c r="G99" s="225">
        <v>1600</v>
      </c>
      <c r="H99" s="80" t="s">
        <v>318</v>
      </c>
      <c r="I99" s="153">
        <v>7.3784722222222224E-2</v>
      </c>
      <c r="J99" s="152">
        <v>0.05</v>
      </c>
      <c r="K99" s="76">
        <f>I99+J99</f>
        <v>0.12378472222222223</v>
      </c>
    </row>
    <row r="100" spans="1:11" ht="15.75" thickBot="1" x14ac:dyDescent="0.3">
      <c r="A100" s="1810" t="s">
        <v>502</v>
      </c>
      <c r="B100" s="1810"/>
      <c r="C100" s="1810"/>
      <c r="D100" s="1810"/>
      <c r="E100" s="1810"/>
      <c r="F100" s="1810"/>
      <c r="G100" s="1810"/>
      <c r="H100" s="1810"/>
      <c r="I100" s="1810"/>
      <c r="J100" s="1810"/>
      <c r="K100" s="1810"/>
    </row>
    <row r="101" spans="1:11" ht="15.75" thickBot="1" x14ac:dyDescent="0.3">
      <c r="A101" s="119" t="s">
        <v>90</v>
      </c>
      <c r="B101" s="138">
        <v>27141</v>
      </c>
      <c r="C101" s="117" t="s">
        <v>13</v>
      </c>
      <c r="D101" s="117">
        <v>1600</v>
      </c>
      <c r="E101" s="116" t="s">
        <v>30</v>
      </c>
      <c r="F101" s="116" t="s">
        <v>15</v>
      </c>
      <c r="G101" s="491">
        <v>1600</v>
      </c>
      <c r="H101" s="116" t="s">
        <v>53</v>
      </c>
      <c r="I101" s="115">
        <v>0.17</v>
      </c>
      <c r="J101" s="114">
        <v>0.13</v>
      </c>
      <c r="K101" s="76">
        <f>I101+J101</f>
        <v>0.30000000000000004</v>
      </c>
    </row>
    <row r="102" spans="1:11" ht="15.75" thickBot="1" x14ac:dyDescent="0.3">
      <c r="A102" s="1810" t="s">
        <v>501</v>
      </c>
      <c r="B102" s="1810"/>
      <c r="C102" s="1810"/>
      <c r="D102" s="1810"/>
      <c r="E102" s="1810"/>
      <c r="F102" s="1810"/>
      <c r="G102" s="1810"/>
      <c r="H102" s="1810"/>
      <c r="I102" s="1810"/>
      <c r="J102" s="1810"/>
      <c r="K102" s="1810"/>
    </row>
    <row r="103" spans="1:11" x14ac:dyDescent="0.25">
      <c r="A103" s="205" t="s">
        <v>90</v>
      </c>
      <c r="B103" s="203">
        <v>47006</v>
      </c>
      <c r="C103" s="198" t="s">
        <v>13</v>
      </c>
      <c r="D103" s="198">
        <v>1250</v>
      </c>
      <c r="E103" s="194" t="s">
        <v>236</v>
      </c>
      <c r="F103" s="141" t="s">
        <v>15</v>
      </c>
      <c r="G103" s="492">
        <v>1250</v>
      </c>
      <c r="H103" s="151" t="s">
        <v>236</v>
      </c>
      <c r="I103" s="150">
        <v>4.7407407407407405E-2</v>
      </c>
      <c r="J103" s="149">
        <v>0.17592592592592596</v>
      </c>
      <c r="K103" s="76">
        <f t="shared" ref="K103:K113" si="6">I103+J103</f>
        <v>0.22333333333333336</v>
      </c>
    </row>
    <row r="104" spans="1:11" x14ac:dyDescent="0.25">
      <c r="A104" s="206" t="s">
        <v>90</v>
      </c>
      <c r="B104" s="204">
        <v>47007</v>
      </c>
      <c r="C104" s="87" t="s">
        <v>13</v>
      </c>
      <c r="D104" s="87">
        <v>1600</v>
      </c>
      <c r="E104" s="195" t="s">
        <v>330</v>
      </c>
      <c r="F104" s="106" t="s">
        <v>15</v>
      </c>
      <c r="G104" s="493">
        <v>1600</v>
      </c>
      <c r="H104" s="148" t="s">
        <v>50</v>
      </c>
      <c r="I104" s="147">
        <v>1.591435185185185E-2</v>
      </c>
      <c r="J104" s="146">
        <v>0.20023148148148148</v>
      </c>
      <c r="K104" s="76">
        <f t="shared" si="6"/>
        <v>0.21614583333333334</v>
      </c>
    </row>
    <row r="105" spans="1:11" x14ac:dyDescent="0.25">
      <c r="A105" s="206" t="s">
        <v>90</v>
      </c>
      <c r="B105" s="204">
        <v>47009</v>
      </c>
      <c r="C105" s="87" t="s">
        <v>13</v>
      </c>
      <c r="D105" s="87">
        <v>1600</v>
      </c>
      <c r="E105" s="195" t="s">
        <v>74</v>
      </c>
      <c r="F105" s="106" t="s">
        <v>15</v>
      </c>
      <c r="G105" s="493">
        <v>1600</v>
      </c>
      <c r="H105" s="148" t="s">
        <v>72</v>
      </c>
      <c r="I105" s="147">
        <v>1.9820601851851853E-2</v>
      </c>
      <c r="J105" s="146">
        <v>0.10199652777777779</v>
      </c>
      <c r="K105" s="76">
        <f t="shared" si="6"/>
        <v>0.12181712962962965</v>
      </c>
    </row>
    <row r="106" spans="1:11" x14ac:dyDescent="0.25">
      <c r="A106" s="206" t="s">
        <v>90</v>
      </c>
      <c r="B106" s="204">
        <v>47008</v>
      </c>
      <c r="C106" s="87" t="s">
        <v>13</v>
      </c>
      <c r="D106" s="87">
        <v>1600</v>
      </c>
      <c r="E106" s="195" t="s">
        <v>156</v>
      </c>
      <c r="F106" s="106" t="s">
        <v>15</v>
      </c>
      <c r="G106" s="493">
        <v>1600</v>
      </c>
      <c r="H106" s="148" t="s">
        <v>156</v>
      </c>
      <c r="I106" s="147">
        <v>2.9803240740740745E-2</v>
      </c>
      <c r="J106" s="146">
        <v>0.21571180555555555</v>
      </c>
      <c r="K106" s="76">
        <f t="shared" si="6"/>
        <v>0.24551504629629631</v>
      </c>
    </row>
    <row r="107" spans="1:11" x14ac:dyDescent="0.25">
      <c r="A107" s="206" t="s">
        <v>12</v>
      </c>
      <c r="B107" s="204">
        <v>47012</v>
      </c>
      <c r="C107" s="87" t="s">
        <v>13</v>
      </c>
      <c r="D107" s="87">
        <v>1000</v>
      </c>
      <c r="E107" s="195" t="s">
        <v>399</v>
      </c>
      <c r="F107" s="106" t="s">
        <v>15</v>
      </c>
      <c r="G107" s="493">
        <v>1000</v>
      </c>
      <c r="H107" s="148" t="s">
        <v>50</v>
      </c>
      <c r="I107" s="147">
        <v>0.21550925925925923</v>
      </c>
      <c r="J107" s="146">
        <v>0.18287037037037035</v>
      </c>
      <c r="K107" s="76">
        <f t="shared" si="6"/>
        <v>0.39837962962962958</v>
      </c>
    </row>
    <row r="108" spans="1:11" x14ac:dyDescent="0.25">
      <c r="A108" s="206" t="s">
        <v>12</v>
      </c>
      <c r="B108" s="204">
        <v>47010</v>
      </c>
      <c r="C108" s="87" t="s">
        <v>13</v>
      </c>
      <c r="D108" s="87">
        <v>1600</v>
      </c>
      <c r="E108" s="195" t="s">
        <v>483</v>
      </c>
      <c r="F108" s="106" t="s">
        <v>15</v>
      </c>
      <c r="G108" s="493">
        <v>1600</v>
      </c>
      <c r="H108" s="148" t="s">
        <v>21</v>
      </c>
      <c r="I108" s="147">
        <v>4.7743055555555559E-2</v>
      </c>
      <c r="J108" s="146">
        <v>4.1666666666666664E-2</v>
      </c>
      <c r="K108" s="76">
        <f t="shared" si="6"/>
        <v>8.9409722222222224E-2</v>
      </c>
    </row>
    <row r="109" spans="1:11" x14ac:dyDescent="0.25">
      <c r="A109" s="206" t="s">
        <v>12</v>
      </c>
      <c r="B109" s="204">
        <v>47011</v>
      </c>
      <c r="C109" s="87" t="s">
        <v>13</v>
      </c>
      <c r="D109" s="87">
        <v>1600</v>
      </c>
      <c r="E109" s="195" t="s">
        <v>287</v>
      </c>
      <c r="F109" s="106" t="s">
        <v>15</v>
      </c>
      <c r="G109" s="493">
        <v>1600</v>
      </c>
      <c r="H109" s="148" t="s">
        <v>41</v>
      </c>
      <c r="I109" s="147">
        <v>1.4322916666666668E-2</v>
      </c>
      <c r="J109" s="146">
        <v>4.3981481481481476E-2</v>
      </c>
      <c r="K109" s="76">
        <f t="shared" si="6"/>
        <v>5.830439814814814E-2</v>
      </c>
    </row>
    <row r="110" spans="1:11" x14ac:dyDescent="0.25">
      <c r="A110" s="206" t="s">
        <v>371</v>
      </c>
      <c r="B110" s="204">
        <v>528</v>
      </c>
      <c r="C110" s="202" t="s">
        <v>369</v>
      </c>
      <c r="D110" s="87"/>
      <c r="E110" s="261" t="s">
        <v>47</v>
      </c>
      <c r="F110" s="192"/>
      <c r="G110" s="493"/>
      <c r="H110" s="105" t="s">
        <v>168</v>
      </c>
      <c r="I110" s="147">
        <v>0.22</v>
      </c>
      <c r="J110" s="146">
        <v>0</v>
      </c>
      <c r="K110" s="76">
        <f t="shared" si="6"/>
        <v>0.22</v>
      </c>
    </row>
    <row r="111" spans="1:11" x14ac:dyDescent="0.25">
      <c r="A111" s="206" t="s">
        <v>12</v>
      </c>
      <c r="B111" s="204" t="s">
        <v>372</v>
      </c>
      <c r="C111" s="87" t="s">
        <v>13</v>
      </c>
      <c r="D111" s="87">
        <v>2000</v>
      </c>
      <c r="E111" s="196" t="s">
        <v>240</v>
      </c>
      <c r="F111" s="106" t="s">
        <v>15</v>
      </c>
      <c r="G111" s="493">
        <v>2000</v>
      </c>
      <c r="H111" s="105" t="s">
        <v>240</v>
      </c>
      <c r="I111" s="147">
        <v>2.8356481481481483E-2</v>
      </c>
      <c r="J111" s="146">
        <v>0.10486111111111111</v>
      </c>
      <c r="K111" s="76">
        <f t="shared" si="6"/>
        <v>0.13321759259259258</v>
      </c>
    </row>
    <row r="112" spans="1:11" x14ac:dyDescent="0.25">
      <c r="A112" s="206" t="s">
        <v>12</v>
      </c>
      <c r="B112" s="204" t="s">
        <v>372</v>
      </c>
      <c r="C112" s="87" t="s">
        <v>181</v>
      </c>
      <c r="D112" s="87">
        <v>2000</v>
      </c>
      <c r="E112" s="196" t="s">
        <v>161</v>
      </c>
      <c r="F112" s="106" t="s">
        <v>61</v>
      </c>
      <c r="G112" s="493">
        <v>2000</v>
      </c>
      <c r="H112" s="105" t="s">
        <v>240</v>
      </c>
      <c r="I112" s="147">
        <v>6.458333333333334E-2</v>
      </c>
      <c r="J112" s="146">
        <v>1.8749999999999999E-2</v>
      </c>
      <c r="K112" s="76">
        <f t="shared" si="6"/>
        <v>8.3333333333333343E-2</v>
      </c>
    </row>
    <row r="113" spans="1:11" ht="15.75" thickBot="1" x14ac:dyDescent="0.3">
      <c r="A113" s="207" t="s">
        <v>90</v>
      </c>
      <c r="B113" s="262">
        <v>1402</v>
      </c>
      <c r="C113" s="81" t="s">
        <v>13</v>
      </c>
      <c r="D113" s="81">
        <v>1000</v>
      </c>
      <c r="E113" s="197" t="s">
        <v>25</v>
      </c>
      <c r="F113" s="139" t="s">
        <v>15</v>
      </c>
      <c r="G113" s="494">
        <v>1000</v>
      </c>
      <c r="H113" s="145" t="s">
        <v>25</v>
      </c>
      <c r="I113" s="144">
        <v>0.15162037037037038</v>
      </c>
      <c r="J113" s="143">
        <v>0</v>
      </c>
      <c r="K113" s="76">
        <f t="shared" si="6"/>
        <v>0.15162037037037038</v>
      </c>
    </row>
    <row r="114" spans="1:11" ht="15.75" thickBot="1" x14ac:dyDescent="0.3">
      <c r="A114" s="1810" t="s">
        <v>376</v>
      </c>
      <c r="B114" s="1810"/>
      <c r="C114" s="1810"/>
      <c r="D114" s="1810"/>
      <c r="E114" s="1810"/>
      <c r="F114" s="1810"/>
      <c r="G114" s="1810"/>
      <c r="H114" s="1810"/>
      <c r="I114" s="1810"/>
      <c r="J114" s="1810"/>
      <c r="K114" s="1810"/>
    </row>
    <row r="115" spans="1:11" x14ac:dyDescent="0.25">
      <c r="A115" s="142" t="s">
        <v>12</v>
      </c>
      <c r="B115" s="199">
        <v>47001</v>
      </c>
      <c r="C115" s="198" t="s">
        <v>13</v>
      </c>
      <c r="D115" s="211">
        <v>2500</v>
      </c>
      <c r="E115" s="141" t="s">
        <v>50</v>
      </c>
      <c r="F115" s="141" t="s">
        <v>15</v>
      </c>
      <c r="G115" s="492">
        <v>2500</v>
      </c>
      <c r="H115" s="223" t="s">
        <v>161</v>
      </c>
      <c r="I115" s="150">
        <v>0.32750000000000001</v>
      </c>
      <c r="J115" s="149">
        <v>0.3712037037037037</v>
      </c>
      <c r="K115" s="76">
        <f>I115+J115</f>
        <v>0.69870370370370372</v>
      </c>
    </row>
    <row r="116" spans="1:11" x14ac:dyDescent="0.25">
      <c r="A116" s="107" t="s">
        <v>90</v>
      </c>
      <c r="B116" s="200">
        <v>47002</v>
      </c>
      <c r="C116" s="87" t="s">
        <v>13</v>
      </c>
      <c r="D116" s="212">
        <v>2500</v>
      </c>
      <c r="E116" s="106" t="s">
        <v>63</v>
      </c>
      <c r="F116" s="106" t="s">
        <v>15</v>
      </c>
      <c r="G116" s="493">
        <v>2500</v>
      </c>
      <c r="H116" s="105" t="s">
        <v>80</v>
      </c>
      <c r="I116" s="147">
        <v>0.17592592592592596</v>
      </c>
      <c r="J116" s="146">
        <v>0.17500000000000002</v>
      </c>
      <c r="K116" s="76">
        <f>I116+J116</f>
        <v>0.35092592592592597</v>
      </c>
    </row>
    <row r="117" spans="1:11" x14ac:dyDescent="0.25">
      <c r="A117" s="107" t="s">
        <v>90</v>
      </c>
      <c r="B117" s="200">
        <v>47003</v>
      </c>
      <c r="C117" s="87" t="s">
        <v>13</v>
      </c>
      <c r="D117" s="212">
        <v>2500</v>
      </c>
      <c r="E117" s="106" t="s">
        <v>161</v>
      </c>
      <c r="F117" s="106" t="s">
        <v>15</v>
      </c>
      <c r="G117" s="493">
        <v>2500</v>
      </c>
      <c r="H117" s="105" t="s">
        <v>72</v>
      </c>
      <c r="I117" s="147">
        <v>8.1388888888888886E-2</v>
      </c>
      <c r="J117" s="146">
        <v>0.13981481481481481</v>
      </c>
      <c r="K117" s="76">
        <f>I117+J117</f>
        <v>0.22120370370370368</v>
      </c>
    </row>
    <row r="118" spans="1:11" x14ac:dyDescent="0.25">
      <c r="A118" s="107" t="s">
        <v>90</v>
      </c>
      <c r="B118" s="200">
        <v>47004</v>
      </c>
      <c r="C118" s="87" t="s">
        <v>13</v>
      </c>
      <c r="D118" s="212">
        <v>2500</v>
      </c>
      <c r="E118" s="106" t="s">
        <v>50</v>
      </c>
      <c r="F118" s="106" t="s">
        <v>15</v>
      </c>
      <c r="G118" s="493">
        <v>2500</v>
      </c>
      <c r="H118" s="105" t="s">
        <v>240</v>
      </c>
      <c r="I118" s="147">
        <v>0.29870370370370369</v>
      </c>
      <c r="J118" s="146">
        <v>0.30592592592592588</v>
      </c>
      <c r="K118" s="76">
        <f>I118+J118</f>
        <v>0.60462962962962963</v>
      </c>
    </row>
    <row r="119" spans="1:11" ht="15.75" thickBot="1" x14ac:dyDescent="0.3">
      <c r="A119" s="140" t="s">
        <v>90</v>
      </c>
      <c r="B119" s="201">
        <v>47005</v>
      </c>
      <c r="C119" s="81" t="s">
        <v>13</v>
      </c>
      <c r="D119" s="213">
        <v>2500</v>
      </c>
      <c r="E119" s="139" t="s">
        <v>17</v>
      </c>
      <c r="F119" s="139" t="s">
        <v>15</v>
      </c>
      <c r="G119" s="494">
        <v>2500</v>
      </c>
      <c r="H119" s="145" t="s">
        <v>65</v>
      </c>
      <c r="I119" s="144">
        <v>0.25703703703703706</v>
      </c>
      <c r="J119" s="143">
        <v>0.13175925925925927</v>
      </c>
      <c r="K119" s="76">
        <f>I119+J119</f>
        <v>0.38879629629629631</v>
      </c>
    </row>
    <row r="120" spans="1:11" ht="15" customHeight="1" thickBot="1" x14ac:dyDescent="0.3">
      <c r="A120" s="1807" t="s">
        <v>500</v>
      </c>
      <c r="B120" s="1807"/>
      <c r="C120" s="1807"/>
      <c r="D120" s="1807"/>
      <c r="E120" s="1807"/>
      <c r="F120" s="1807"/>
      <c r="G120" s="1807"/>
      <c r="H120" s="1807"/>
      <c r="I120" s="1807"/>
      <c r="J120" s="1807"/>
      <c r="K120" s="1807"/>
    </row>
    <row r="121" spans="1:11" ht="15.75" thickBot="1" x14ac:dyDescent="0.3">
      <c r="A121" s="553" t="s">
        <v>12</v>
      </c>
      <c r="B121" s="552">
        <v>43001</v>
      </c>
      <c r="C121" s="554" t="s">
        <v>369</v>
      </c>
      <c r="D121" s="103">
        <v>1600</v>
      </c>
      <c r="E121" s="102" t="s">
        <v>172</v>
      </c>
      <c r="F121" s="520" t="s">
        <v>15</v>
      </c>
      <c r="G121" s="496">
        <v>1600</v>
      </c>
      <c r="H121" s="101" t="s">
        <v>248</v>
      </c>
      <c r="I121" s="157">
        <v>0.05</v>
      </c>
      <c r="J121" s="157">
        <v>0.05</v>
      </c>
      <c r="K121" s="76">
        <f>I121+J121</f>
        <v>0.1</v>
      </c>
    </row>
    <row r="122" spans="1:11" ht="15.75" thickBot="1" x14ac:dyDescent="0.3">
      <c r="A122" s="85" t="s">
        <v>19</v>
      </c>
      <c r="B122" s="552">
        <v>43002</v>
      </c>
      <c r="C122" s="92" t="s">
        <v>13</v>
      </c>
      <c r="D122" s="103">
        <v>1600</v>
      </c>
      <c r="E122" s="102" t="s">
        <v>28</v>
      </c>
      <c r="F122" s="555"/>
      <c r="G122" s="496"/>
      <c r="H122" s="101"/>
      <c r="I122" s="155">
        <v>0.05</v>
      </c>
      <c r="J122" s="155"/>
      <c r="K122" s="76">
        <f t="shared" ref="K122:K123" si="7">I122+J122</f>
        <v>0.05</v>
      </c>
    </row>
    <row r="123" spans="1:11" ht="15.75" thickBot="1" x14ac:dyDescent="0.3">
      <c r="A123" s="79" t="s">
        <v>19</v>
      </c>
      <c r="B123" s="552">
        <v>43003</v>
      </c>
      <c r="C123" s="92" t="s">
        <v>13</v>
      </c>
      <c r="D123" s="103">
        <v>1600</v>
      </c>
      <c r="E123" s="102" t="s">
        <v>28</v>
      </c>
      <c r="F123" s="555"/>
      <c r="G123" s="496"/>
      <c r="H123" s="101"/>
      <c r="I123" s="153">
        <v>0.02</v>
      </c>
      <c r="J123" s="153"/>
      <c r="K123" s="76">
        <f t="shared" si="7"/>
        <v>0.02</v>
      </c>
    </row>
    <row r="124" spans="1:11" ht="15" customHeight="1" thickBot="1" x14ac:dyDescent="0.3">
      <c r="A124" s="1807" t="s">
        <v>499</v>
      </c>
      <c r="B124" s="1807"/>
      <c r="C124" s="1807"/>
      <c r="D124" s="1807"/>
      <c r="E124" s="1807"/>
      <c r="F124" s="1807"/>
      <c r="G124" s="1807"/>
      <c r="H124" s="1807"/>
      <c r="I124" s="1807"/>
      <c r="J124" s="1807"/>
      <c r="K124" s="1807"/>
    </row>
    <row r="125" spans="1:11" ht="15.75" thickBot="1" x14ac:dyDescent="0.3">
      <c r="A125" s="92" t="s">
        <v>368</v>
      </c>
      <c r="B125" s="227">
        <v>630</v>
      </c>
      <c r="C125" s="556" t="s">
        <v>369</v>
      </c>
      <c r="D125" s="117">
        <v>630</v>
      </c>
      <c r="E125" s="116" t="s">
        <v>156</v>
      </c>
      <c r="F125" s="226"/>
      <c r="G125" s="495"/>
      <c r="H125" s="93"/>
      <c r="I125" s="222">
        <v>0.10912698412698413</v>
      </c>
      <c r="J125" s="221">
        <v>0</v>
      </c>
      <c r="K125" s="76">
        <f>I125+J125</f>
        <v>0.10912698412698413</v>
      </c>
    </row>
    <row r="126" spans="1:11" ht="15.75" thickBot="1" x14ac:dyDescent="0.3">
      <c r="A126" s="1805" t="s">
        <v>498</v>
      </c>
      <c r="B126" s="1805"/>
      <c r="C126" s="1805"/>
      <c r="D126" s="1805"/>
      <c r="E126" s="1805"/>
      <c r="F126" s="1805"/>
      <c r="G126" s="1805"/>
      <c r="H126" s="1805"/>
      <c r="I126" s="1805"/>
      <c r="J126" s="1805"/>
      <c r="K126" s="1805"/>
    </row>
    <row r="127" spans="1:11" x14ac:dyDescent="0.25">
      <c r="A127" s="137" t="s">
        <v>368</v>
      </c>
      <c r="B127" s="171">
        <v>1</v>
      </c>
      <c r="C127" s="224" t="s">
        <v>369</v>
      </c>
      <c r="D127" s="188">
        <v>630</v>
      </c>
      <c r="E127" s="110" t="s">
        <v>41</v>
      </c>
      <c r="F127" s="214"/>
      <c r="G127" s="479"/>
      <c r="H127" s="108" t="s">
        <v>41</v>
      </c>
      <c r="I127" s="157">
        <v>0.21751910640799532</v>
      </c>
      <c r="J127" s="156">
        <v>0</v>
      </c>
      <c r="K127" s="76">
        <f>I127+J127</f>
        <v>0.21751910640799532</v>
      </c>
    </row>
    <row r="128" spans="1:11" ht="15.75" thickBot="1" x14ac:dyDescent="0.3">
      <c r="A128" s="135" t="s">
        <v>368</v>
      </c>
      <c r="B128" s="168">
        <v>2</v>
      </c>
      <c r="C128" s="225" t="s">
        <v>369</v>
      </c>
      <c r="D128" s="190">
        <v>630</v>
      </c>
      <c r="E128" s="97" t="s">
        <v>180</v>
      </c>
      <c r="F128" s="215"/>
      <c r="G128" s="481"/>
      <c r="H128" s="77" t="s">
        <v>180</v>
      </c>
      <c r="I128" s="153">
        <v>0</v>
      </c>
      <c r="J128" s="152">
        <v>0</v>
      </c>
      <c r="K128" s="76">
        <f>I128+J128</f>
        <v>0</v>
      </c>
    </row>
    <row r="129" spans="1:11" ht="15" customHeight="1" thickBot="1" x14ac:dyDescent="0.3">
      <c r="A129" s="1807" t="s">
        <v>497</v>
      </c>
      <c r="B129" s="1807"/>
      <c r="C129" s="1807"/>
      <c r="D129" s="1807"/>
      <c r="E129" s="1807"/>
      <c r="F129" s="1807"/>
      <c r="G129" s="1807"/>
      <c r="H129" s="1807"/>
      <c r="I129" s="1807"/>
      <c r="J129" s="1807"/>
      <c r="K129" s="1807"/>
    </row>
    <row r="130" spans="1:11" ht="15.75" thickBot="1" x14ac:dyDescent="0.3">
      <c r="A130" s="119" t="s">
        <v>12</v>
      </c>
      <c r="B130" s="138">
        <v>129</v>
      </c>
      <c r="C130" s="134" t="s">
        <v>13</v>
      </c>
      <c r="D130" s="117">
        <v>1250</v>
      </c>
      <c r="E130" s="116" t="s">
        <v>28</v>
      </c>
      <c r="F130" s="116" t="s">
        <v>374</v>
      </c>
      <c r="G130" s="491">
        <v>1250</v>
      </c>
      <c r="H130" s="220" t="s">
        <v>28</v>
      </c>
      <c r="I130" s="222">
        <v>0.22</v>
      </c>
      <c r="J130" s="221">
        <v>0.23</v>
      </c>
      <c r="K130" s="76">
        <f>I130+J130</f>
        <v>0.45</v>
      </c>
    </row>
    <row r="131" spans="1:11" ht="15.75" thickBot="1" x14ac:dyDescent="0.3">
      <c r="A131" s="263" t="s">
        <v>496</v>
      </c>
      <c r="B131" s="263"/>
      <c r="C131" s="263"/>
      <c r="D131" s="263"/>
      <c r="E131" s="263"/>
      <c r="F131" s="263"/>
      <c r="G131" s="503"/>
      <c r="H131" s="263"/>
      <c r="I131" s="263"/>
      <c r="J131" s="504"/>
      <c r="K131" s="505"/>
    </row>
    <row r="132" spans="1:11" x14ac:dyDescent="0.25">
      <c r="A132" s="137" t="s">
        <v>12</v>
      </c>
      <c r="B132" s="171">
        <v>130</v>
      </c>
      <c r="C132" s="109" t="s">
        <v>13</v>
      </c>
      <c r="D132" s="188">
        <v>1000</v>
      </c>
      <c r="E132" s="111" t="s">
        <v>495</v>
      </c>
      <c r="F132" s="111" t="s">
        <v>15</v>
      </c>
      <c r="G132" s="485">
        <v>1000</v>
      </c>
      <c r="H132" s="110" t="s">
        <v>17</v>
      </c>
      <c r="I132" s="157">
        <v>9.0509259259259275E-2</v>
      </c>
      <c r="J132" s="156">
        <v>0.12777777777777777</v>
      </c>
      <c r="K132" s="76">
        <f>I132+J132</f>
        <v>0.21828703703703706</v>
      </c>
    </row>
    <row r="133" spans="1:11" x14ac:dyDescent="0.25">
      <c r="A133" s="136" t="s">
        <v>19</v>
      </c>
      <c r="B133" s="187">
        <v>131</v>
      </c>
      <c r="C133" s="100" t="s">
        <v>13</v>
      </c>
      <c r="D133" s="189">
        <v>1000</v>
      </c>
      <c r="E133" s="102" t="s">
        <v>229</v>
      </c>
      <c r="F133" s="102" t="s">
        <v>15</v>
      </c>
      <c r="G133" s="496">
        <v>1000</v>
      </c>
      <c r="H133" s="101" t="s">
        <v>326</v>
      </c>
      <c r="I133" s="155">
        <v>0.13981481481481481</v>
      </c>
      <c r="J133" s="154">
        <v>0.13981481481481481</v>
      </c>
      <c r="K133" s="76">
        <f>I133+J133</f>
        <v>0.27962962962962962</v>
      </c>
    </row>
    <row r="134" spans="1:11" x14ac:dyDescent="0.25">
      <c r="A134" s="136" t="s">
        <v>19</v>
      </c>
      <c r="B134" s="187">
        <v>19934</v>
      </c>
      <c r="C134" s="100" t="s">
        <v>13</v>
      </c>
      <c r="D134" s="189">
        <v>1000</v>
      </c>
      <c r="E134" s="102" t="s">
        <v>18</v>
      </c>
      <c r="F134" s="102" t="s">
        <v>15</v>
      </c>
      <c r="G134" s="496">
        <v>1000</v>
      </c>
      <c r="H134" s="101" t="s">
        <v>331</v>
      </c>
      <c r="I134" s="155">
        <v>0.12708333333333333</v>
      </c>
      <c r="J134" s="154">
        <v>0.15208333333333335</v>
      </c>
      <c r="K134" s="76">
        <f>I134+J134</f>
        <v>0.27916666666666667</v>
      </c>
    </row>
    <row r="135" spans="1:11" ht="15.75" thickBot="1" x14ac:dyDescent="0.3">
      <c r="A135" s="135" t="s">
        <v>19</v>
      </c>
      <c r="B135" s="168">
        <v>19945</v>
      </c>
      <c r="C135" s="96" t="s">
        <v>13</v>
      </c>
      <c r="D135" s="190">
        <v>1250</v>
      </c>
      <c r="E135" s="98" t="s">
        <v>75</v>
      </c>
      <c r="F135" s="98" t="s">
        <v>15</v>
      </c>
      <c r="G135" s="486">
        <v>1250</v>
      </c>
      <c r="H135" s="97" t="s">
        <v>211</v>
      </c>
      <c r="I135" s="153">
        <v>0.16333333333333333</v>
      </c>
      <c r="J135" s="152">
        <v>0.3918518518518519</v>
      </c>
      <c r="K135" s="76">
        <f>I135+J135</f>
        <v>0.55518518518518523</v>
      </c>
    </row>
    <row r="136" spans="1:11" ht="15.75" thickBot="1" x14ac:dyDescent="0.3">
      <c r="A136" s="1805" t="s">
        <v>375</v>
      </c>
      <c r="B136" s="1805"/>
      <c r="C136" s="1805"/>
      <c r="D136" s="1805"/>
      <c r="E136" s="1805"/>
      <c r="F136" s="1805"/>
      <c r="G136" s="1805"/>
      <c r="H136" s="1805"/>
      <c r="I136" s="1805"/>
      <c r="J136" s="1805"/>
      <c r="K136" s="1805"/>
    </row>
    <row r="137" spans="1:11" ht="15.75" thickBot="1" x14ac:dyDescent="0.3">
      <c r="A137" s="121" t="s">
        <v>237</v>
      </c>
      <c r="B137" s="120">
        <v>1</v>
      </c>
      <c r="C137" s="117" t="s">
        <v>13</v>
      </c>
      <c r="D137" s="117">
        <v>1000</v>
      </c>
      <c r="E137" s="116" t="s">
        <v>70</v>
      </c>
      <c r="F137" s="116" t="s">
        <v>15</v>
      </c>
      <c r="G137" s="491">
        <v>1000</v>
      </c>
      <c r="H137" s="220" t="s">
        <v>70</v>
      </c>
      <c r="I137" s="157">
        <v>9.0046296296296305E-2</v>
      </c>
      <c r="J137" s="157">
        <v>0</v>
      </c>
      <c r="K137" s="76">
        <f>I137+J137</f>
        <v>9.0046296296296305E-2</v>
      </c>
    </row>
    <row r="138" spans="1:11" ht="15.75" thickBot="1" x14ac:dyDescent="0.3">
      <c r="A138" s="559" t="s">
        <v>12</v>
      </c>
      <c r="B138" s="557">
        <v>16167</v>
      </c>
      <c r="C138" s="117" t="s">
        <v>13</v>
      </c>
      <c r="D138" s="561">
        <v>1000</v>
      </c>
      <c r="E138" s="563" t="s">
        <v>70</v>
      </c>
      <c r="F138" s="116" t="s">
        <v>15</v>
      </c>
      <c r="G138" s="561">
        <v>1000</v>
      </c>
      <c r="H138" s="565" t="s">
        <v>70</v>
      </c>
      <c r="I138" s="155">
        <v>3.7962962962962962E-2</v>
      </c>
      <c r="J138" s="155">
        <v>4.1435185185185186E-2</v>
      </c>
      <c r="K138" s="76">
        <f t="shared" ref="K138:K144" si="8">I138+J138</f>
        <v>7.9398148148148148E-2</v>
      </c>
    </row>
    <row r="139" spans="1:11" ht="15.75" thickBot="1" x14ac:dyDescent="0.3">
      <c r="A139" s="559" t="s">
        <v>19</v>
      </c>
      <c r="B139" s="557">
        <v>5027</v>
      </c>
      <c r="C139" s="117" t="s">
        <v>13</v>
      </c>
      <c r="D139" s="561">
        <v>630</v>
      </c>
      <c r="E139" s="563" t="s">
        <v>70</v>
      </c>
      <c r="F139" s="116" t="s">
        <v>15</v>
      </c>
      <c r="G139" s="561">
        <v>630</v>
      </c>
      <c r="H139" s="565" t="s">
        <v>70</v>
      </c>
      <c r="I139" s="155">
        <v>0.28880070546737213</v>
      </c>
      <c r="J139" s="155">
        <v>0.27373603762492654</v>
      </c>
      <c r="K139" s="76">
        <f t="shared" si="8"/>
        <v>0.56253674309229873</v>
      </c>
    </row>
    <row r="140" spans="1:11" ht="15.75" thickBot="1" x14ac:dyDescent="0.3">
      <c r="A140" s="559" t="s">
        <v>237</v>
      </c>
      <c r="B140" s="557">
        <v>3</v>
      </c>
      <c r="C140" s="117" t="s">
        <v>13</v>
      </c>
      <c r="D140" s="561">
        <v>1000</v>
      </c>
      <c r="E140" s="563" t="s">
        <v>28</v>
      </c>
      <c r="F140" s="116" t="s">
        <v>15</v>
      </c>
      <c r="G140" s="561">
        <v>1000</v>
      </c>
      <c r="H140" s="565" t="s">
        <v>326</v>
      </c>
      <c r="I140" s="155">
        <v>0.14814814814814817</v>
      </c>
      <c r="J140" s="155">
        <v>4.7453703703703699E-2</v>
      </c>
      <c r="K140" s="76">
        <f t="shared" si="8"/>
        <v>0.19560185185185186</v>
      </c>
    </row>
    <row r="141" spans="1:11" ht="15.75" thickBot="1" x14ac:dyDescent="0.3">
      <c r="A141" s="559" t="s">
        <v>237</v>
      </c>
      <c r="B141" s="557">
        <v>4</v>
      </c>
      <c r="C141" s="117" t="s">
        <v>13</v>
      </c>
      <c r="D141" s="561">
        <v>1000</v>
      </c>
      <c r="E141" s="563" t="s">
        <v>70</v>
      </c>
      <c r="F141" s="116" t="s">
        <v>15</v>
      </c>
      <c r="G141" s="561">
        <v>1000</v>
      </c>
      <c r="H141" s="565" t="s">
        <v>70</v>
      </c>
      <c r="I141" s="155">
        <v>0.26157407407407413</v>
      </c>
      <c r="J141" s="155">
        <v>7.9861111111111119E-2</v>
      </c>
      <c r="K141" s="76">
        <f t="shared" si="8"/>
        <v>0.34143518518518523</v>
      </c>
    </row>
    <row r="142" spans="1:11" ht="15.75" thickBot="1" x14ac:dyDescent="0.3">
      <c r="A142" s="559" t="s">
        <v>237</v>
      </c>
      <c r="B142" s="557">
        <v>5</v>
      </c>
      <c r="C142" s="117" t="s">
        <v>13</v>
      </c>
      <c r="D142" s="561">
        <v>1000</v>
      </c>
      <c r="E142" s="563" t="s">
        <v>45</v>
      </c>
      <c r="F142" s="116" t="s">
        <v>832</v>
      </c>
      <c r="G142" s="561">
        <v>1000</v>
      </c>
      <c r="H142" s="565" t="s">
        <v>83</v>
      </c>
      <c r="I142" s="155">
        <v>7.4537037037037027E-2</v>
      </c>
      <c r="J142" s="155">
        <v>0.1064814814814815</v>
      </c>
      <c r="K142" s="76">
        <f t="shared" si="8"/>
        <v>0.18101851851851852</v>
      </c>
    </row>
    <row r="143" spans="1:11" ht="15.75" thickBot="1" x14ac:dyDescent="0.3">
      <c r="A143" s="559" t="s">
        <v>237</v>
      </c>
      <c r="B143" s="557">
        <v>2</v>
      </c>
      <c r="C143" s="117" t="s">
        <v>13</v>
      </c>
      <c r="D143" s="561">
        <v>1000</v>
      </c>
      <c r="E143" s="563" t="s">
        <v>70</v>
      </c>
      <c r="F143" s="116" t="s">
        <v>833</v>
      </c>
      <c r="G143" s="561">
        <v>1000</v>
      </c>
      <c r="H143" s="565" t="s">
        <v>70</v>
      </c>
      <c r="I143" s="155">
        <v>2.7083333333333334E-2</v>
      </c>
      <c r="J143" s="155">
        <v>6.4351851851851855E-2</v>
      </c>
      <c r="K143" s="76">
        <f t="shared" si="8"/>
        <v>9.1435185185185189E-2</v>
      </c>
    </row>
    <row r="144" spans="1:11" ht="15.75" thickBot="1" x14ac:dyDescent="0.3">
      <c r="A144" s="560" t="s">
        <v>19</v>
      </c>
      <c r="B144" s="558">
        <v>432</v>
      </c>
      <c r="C144" s="117" t="s">
        <v>13</v>
      </c>
      <c r="D144" s="562">
        <v>1000</v>
      </c>
      <c r="E144" s="564" t="s">
        <v>70</v>
      </c>
      <c r="F144" s="116" t="s">
        <v>834</v>
      </c>
      <c r="G144" s="562">
        <v>1000</v>
      </c>
      <c r="H144" s="566" t="s">
        <v>70</v>
      </c>
      <c r="I144" s="153">
        <v>0.12013888888888888</v>
      </c>
      <c r="J144" s="153">
        <v>9.9999999999999992E-2</v>
      </c>
      <c r="K144" s="76">
        <f t="shared" si="8"/>
        <v>0.22013888888888888</v>
      </c>
    </row>
    <row r="145" spans="1:11" ht="15.75" thickBot="1" x14ac:dyDescent="0.3">
      <c r="A145" s="1805" t="s">
        <v>494</v>
      </c>
      <c r="B145" s="1805"/>
      <c r="C145" s="1805"/>
      <c r="D145" s="1805"/>
      <c r="E145" s="1805"/>
      <c r="F145" s="1805"/>
      <c r="G145" s="1805"/>
      <c r="H145" s="1805"/>
      <c r="I145" s="1805"/>
      <c r="J145" s="1805"/>
      <c r="K145" s="1805"/>
    </row>
    <row r="146" spans="1:11" x14ac:dyDescent="0.25">
      <c r="A146" s="130" t="s">
        <v>19</v>
      </c>
      <c r="B146" s="129">
        <v>1</v>
      </c>
      <c r="C146" s="208" t="s">
        <v>13</v>
      </c>
      <c r="D146" s="109">
        <v>2000</v>
      </c>
      <c r="E146" s="169" t="s">
        <v>248</v>
      </c>
      <c r="F146" s="110" t="s">
        <v>15</v>
      </c>
      <c r="G146" s="224">
        <v>2000</v>
      </c>
      <c r="H146" s="181" t="s">
        <v>169</v>
      </c>
      <c r="I146" s="157">
        <v>0.27662037037037035</v>
      </c>
      <c r="J146" s="156">
        <v>0.10150462962962964</v>
      </c>
      <c r="K146" s="76">
        <f>I146+J146</f>
        <v>0.37812499999999999</v>
      </c>
    </row>
    <row r="147" spans="1:11" x14ac:dyDescent="0.25">
      <c r="A147" s="132" t="s">
        <v>19</v>
      </c>
      <c r="B147" s="133">
        <v>2</v>
      </c>
      <c r="C147" s="210" t="s">
        <v>13</v>
      </c>
      <c r="D147" s="100">
        <v>2000</v>
      </c>
      <c r="E147" s="191" t="s">
        <v>191</v>
      </c>
      <c r="F147" s="101" t="s">
        <v>15</v>
      </c>
      <c r="G147" s="477">
        <v>2000</v>
      </c>
      <c r="H147" s="86" t="s">
        <v>169</v>
      </c>
      <c r="I147" s="155">
        <v>9.5486111111111119E-2</v>
      </c>
      <c r="J147" s="154">
        <v>0.27199074074074076</v>
      </c>
      <c r="K147" s="76">
        <f>I147+J147</f>
        <v>0.36747685185185186</v>
      </c>
    </row>
    <row r="148" spans="1:11" x14ac:dyDescent="0.25">
      <c r="A148" s="132" t="s">
        <v>19</v>
      </c>
      <c r="B148" s="131">
        <v>3</v>
      </c>
      <c r="C148" s="210" t="s">
        <v>13</v>
      </c>
      <c r="D148" s="100">
        <v>2500</v>
      </c>
      <c r="E148" s="191" t="s">
        <v>48</v>
      </c>
      <c r="F148" s="101" t="s">
        <v>15</v>
      </c>
      <c r="G148" s="477">
        <v>2500</v>
      </c>
      <c r="H148" s="86" t="s">
        <v>326</v>
      </c>
      <c r="I148" s="155">
        <v>0.2731481481481482</v>
      </c>
      <c r="J148" s="154">
        <v>7.3148148148148143E-2</v>
      </c>
      <c r="K148" s="76">
        <f>I148+J148</f>
        <v>0.34629629629629632</v>
      </c>
    </row>
    <row r="149" spans="1:11" ht="15.75" thickBot="1" x14ac:dyDescent="0.3">
      <c r="A149" s="125" t="s">
        <v>19</v>
      </c>
      <c r="B149" s="124">
        <v>4</v>
      </c>
      <c r="C149" s="209" t="s">
        <v>13</v>
      </c>
      <c r="D149" s="96">
        <v>2500</v>
      </c>
      <c r="E149" s="166" t="s">
        <v>534</v>
      </c>
      <c r="F149" s="97" t="s">
        <v>15</v>
      </c>
      <c r="G149" s="225">
        <v>2500</v>
      </c>
      <c r="H149" s="80" t="s">
        <v>169</v>
      </c>
      <c r="I149" s="153">
        <v>0.24398148148148149</v>
      </c>
      <c r="J149" s="152">
        <v>0.13750000000000001</v>
      </c>
      <c r="K149" s="76">
        <f>I149+J149</f>
        <v>0.38148148148148153</v>
      </c>
    </row>
    <row r="150" spans="1:11" ht="15" customHeight="1" thickBot="1" x14ac:dyDescent="0.3">
      <c r="A150" s="1806" t="s">
        <v>493</v>
      </c>
      <c r="B150" s="1806"/>
      <c r="C150" s="1806"/>
      <c r="D150" s="1806"/>
      <c r="E150" s="1806"/>
      <c r="F150" s="1806"/>
      <c r="G150" s="1806"/>
      <c r="H150" s="1806"/>
      <c r="I150" s="1806"/>
      <c r="J150" s="1806"/>
      <c r="K150" s="1806"/>
    </row>
    <row r="151" spans="1:11" x14ac:dyDescent="0.25">
      <c r="A151" s="130" t="s">
        <v>19</v>
      </c>
      <c r="B151" s="129">
        <v>1</v>
      </c>
      <c r="C151" s="208" t="s">
        <v>13</v>
      </c>
      <c r="D151" s="109">
        <v>1600</v>
      </c>
      <c r="E151" s="181" t="s">
        <v>45</v>
      </c>
      <c r="F151" s="108" t="s">
        <v>15</v>
      </c>
      <c r="G151" s="224">
        <v>1600</v>
      </c>
      <c r="H151" s="181" t="s">
        <v>30</v>
      </c>
      <c r="I151" s="157">
        <v>0.10416666666666667</v>
      </c>
      <c r="J151" s="156">
        <v>6.25E-2</v>
      </c>
      <c r="K151" s="76">
        <f>I151+J151</f>
        <v>0.16666666666666669</v>
      </c>
    </row>
    <row r="152" spans="1:11" x14ac:dyDescent="0.25">
      <c r="A152" s="132" t="s">
        <v>19</v>
      </c>
      <c r="B152" s="133">
        <v>2</v>
      </c>
      <c r="C152" s="210" t="s">
        <v>13</v>
      </c>
      <c r="D152" s="100">
        <v>2000</v>
      </c>
      <c r="E152" s="86" t="s">
        <v>45</v>
      </c>
      <c r="F152" s="83" t="s">
        <v>15</v>
      </c>
      <c r="G152" s="477">
        <v>2000</v>
      </c>
      <c r="H152" s="86" t="s">
        <v>45</v>
      </c>
      <c r="I152" s="155">
        <v>9.4444444444444456E-2</v>
      </c>
      <c r="J152" s="154">
        <v>0.13194444444444445</v>
      </c>
      <c r="K152" s="76">
        <f>I152+J152</f>
        <v>0.22638888888888892</v>
      </c>
    </row>
    <row r="153" spans="1:11" ht="15.75" thickBot="1" x14ac:dyDescent="0.3">
      <c r="A153" s="125" t="s">
        <v>19</v>
      </c>
      <c r="B153" s="124">
        <v>3</v>
      </c>
      <c r="C153" s="209" t="s">
        <v>13</v>
      </c>
      <c r="D153" s="96">
        <v>1600</v>
      </c>
      <c r="E153" s="80" t="s">
        <v>66</v>
      </c>
      <c r="F153" s="77" t="s">
        <v>15</v>
      </c>
      <c r="G153" s="225">
        <v>1600</v>
      </c>
      <c r="H153" s="80" t="s">
        <v>80</v>
      </c>
      <c r="I153" s="153">
        <v>0.1267361111111111</v>
      </c>
      <c r="J153" s="152">
        <v>5.3819444444444448E-2</v>
      </c>
      <c r="K153" s="76">
        <f>I153+J153</f>
        <v>0.18055555555555555</v>
      </c>
    </row>
    <row r="154" spans="1:11" ht="15.75" customHeight="1" thickBot="1" x14ac:dyDescent="0.3">
      <c r="A154" s="1806" t="s">
        <v>377</v>
      </c>
      <c r="B154" s="1806"/>
      <c r="C154" s="1806"/>
      <c r="D154" s="1806"/>
      <c r="E154" s="1806"/>
      <c r="F154" s="1806"/>
      <c r="G154" s="1806"/>
      <c r="H154" s="1806"/>
      <c r="I154" s="1806"/>
      <c r="J154" s="1806"/>
      <c r="K154" s="1806"/>
    </row>
    <row r="155" spans="1:11" x14ac:dyDescent="0.25">
      <c r="A155" s="130" t="s">
        <v>378</v>
      </c>
      <c r="B155" s="216">
        <v>1</v>
      </c>
      <c r="C155" s="109" t="s">
        <v>13</v>
      </c>
      <c r="D155" s="109">
        <v>1600</v>
      </c>
      <c r="E155" s="108" t="s">
        <v>70</v>
      </c>
      <c r="F155" s="108" t="s">
        <v>15</v>
      </c>
      <c r="G155" s="224">
        <v>1600</v>
      </c>
      <c r="H155" s="181" t="s">
        <v>70</v>
      </c>
      <c r="I155" s="157">
        <v>0</v>
      </c>
      <c r="J155" s="156">
        <v>2.6041666666666665E-3</v>
      </c>
      <c r="K155" s="76">
        <f t="shared" ref="K155:K172" si="9">I155+J155</f>
        <v>2.6041666666666665E-3</v>
      </c>
    </row>
    <row r="156" spans="1:11" x14ac:dyDescent="0.25">
      <c r="A156" s="132" t="s">
        <v>378</v>
      </c>
      <c r="B156" s="217">
        <v>2</v>
      </c>
      <c r="C156" s="100" t="s">
        <v>13</v>
      </c>
      <c r="D156" s="100">
        <v>1000</v>
      </c>
      <c r="E156" s="83" t="s">
        <v>70</v>
      </c>
      <c r="F156" s="83" t="s">
        <v>15</v>
      </c>
      <c r="G156" s="477">
        <v>1000</v>
      </c>
      <c r="H156" s="86" t="s">
        <v>70</v>
      </c>
      <c r="I156" s="155">
        <v>0.33333333333333331</v>
      </c>
      <c r="J156" s="154">
        <v>0.30833333333333335</v>
      </c>
      <c r="K156" s="76">
        <f t="shared" si="9"/>
        <v>0.64166666666666661</v>
      </c>
    </row>
    <row r="157" spans="1:11" x14ac:dyDescent="0.25">
      <c r="A157" s="132" t="s">
        <v>19</v>
      </c>
      <c r="B157" s="218">
        <v>5</v>
      </c>
      <c r="C157" s="100" t="s">
        <v>13</v>
      </c>
      <c r="D157" s="100">
        <v>630</v>
      </c>
      <c r="E157" s="83" t="s">
        <v>70</v>
      </c>
      <c r="F157" s="83" t="s">
        <v>15</v>
      </c>
      <c r="G157" s="477">
        <v>630</v>
      </c>
      <c r="H157" s="86" t="s">
        <v>70</v>
      </c>
      <c r="I157" s="155">
        <v>0</v>
      </c>
      <c r="J157" s="154">
        <v>0</v>
      </c>
      <c r="K157" s="76">
        <f t="shared" si="9"/>
        <v>0</v>
      </c>
    </row>
    <row r="158" spans="1:11" x14ac:dyDescent="0.25">
      <c r="A158" s="132" t="s">
        <v>237</v>
      </c>
      <c r="B158" s="218">
        <v>14</v>
      </c>
      <c r="C158" s="100" t="s">
        <v>13</v>
      </c>
      <c r="D158" s="100">
        <v>1600</v>
      </c>
      <c r="E158" s="83" t="s">
        <v>28</v>
      </c>
      <c r="F158" s="83" t="s">
        <v>15</v>
      </c>
      <c r="G158" s="477">
        <v>1600</v>
      </c>
      <c r="H158" s="86" t="s">
        <v>28</v>
      </c>
      <c r="I158" s="155">
        <v>0</v>
      </c>
      <c r="J158" s="154">
        <v>0.47916666666666663</v>
      </c>
      <c r="K158" s="76">
        <f t="shared" si="9"/>
        <v>0.47916666666666663</v>
      </c>
    </row>
    <row r="159" spans="1:11" x14ac:dyDescent="0.25">
      <c r="A159" s="132" t="s">
        <v>237</v>
      </c>
      <c r="B159" s="218">
        <v>15</v>
      </c>
      <c r="C159" s="100" t="s">
        <v>13</v>
      </c>
      <c r="D159" s="100">
        <v>2500</v>
      </c>
      <c r="E159" s="83" t="s">
        <v>535</v>
      </c>
      <c r="F159" s="83" t="s">
        <v>15</v>
      </c>
      <c r="G159" s="477">
        <v>2500</v>
      </c>
      <c r="H159" s="86" t="s">
        <v>341</v>
      </c>
      <c r="I159" s="155">
        <v>0</v>
      </c>
      <c r="J159" s="154">
        <v>0.38666666666666666</v>
      </c>
      <c r="K159" s="76">
        <f t="shared" si="9"/>
        <v>0.38666666666666666</v>
      </c>
    </row>
    <row r="160" spans="1:11" x14ac:dyDescent="0.25">
      <c r="A160" s="132" t="s">
        <v>237</v>
      </c>
      <c r="B160" s="218">
        <v>16</v>
      </c>
      <c r="C160" s="100" t="s">
        <v>13</v>
      </c>
      <c r="D160" s="100">
        <v>1000</v>
      </c>
      <c r="E160" s="83" t="s">
        <v>50</v>
      </c>
      <c r="F160" s="83" t="s">
        <v>15</v>
      </c>
      <c r="G160" s="477">
        <v>1000</v>
      </c>
      <c r="H160" s="86" t="s">
        <v>50</v>
      </c>
      <c r="I160" s="155">
        <v>0.12708333333333333</v>
      </c>
      <c r="J160" s="154">
        <v>0.15416666666666667</v>
      </c>
      <c r="K160" s="76">
        <f t="shared" si="9"/>
        <v>0.28125</v>
      </c>
    </row>
    <row r="161" spans="1:11" x14ac:dyDescent="0.25">
      <c r="A161" s="1808" t="s">
        <v>237</v>
      </c>
      <c r="B161" s="1809">
        <v>1</v>
      </c>
      <c r="C161" s="100" t="s">
        <v>13</v>
      </c>
      <c r="D161" s="100">
        <v>2500</v>
      </c>
      <c r="E161" s="83" t="s">
        <v>26</v>
      </c>
      <c r="F161" s="83" t="s">
        <v>15</v>
      </c>
      <c r="G161" s="477">
        <v>2500</v>
      </c>
      <c r="H161" s="86" t="s">
        <v>48</v>
      </c>
      <c r="I161" s="155">
        <v>0.15833333333333335</v>
      </c>
      <c r="J161" s="154">
        <v>0.10500000000000001</v>
      </c>
      <c r="K161" s="76">
        <f t="shared" si="9"/>
        <v>0.26333333333333336</v>
      </c>
    </row>
    <row r="162" spans="1:11" x14ac:dyDescent="0.25">
      <c r="A162" s="1808"/>
      <c r="B162" s="1809"/>
      <c r="C162" s="100" t="s">
        <v>181</v>
      </c>
      <c r="D162" s="100">
        <v>1600</v>
      </c>
      <c r="E162" s="83" t="s">
        <v>248</v>
      </c>
      <c r="F162" s="83" t="s">
        <v>61</v>
      </c>
      <c r="G162" s="477">
        <v>1600</v>
      </c>
      <c r="H162" s="86" t="s">
        <v>48</v>
      </c>
      <c r="I162" s="155">
        <v>8.3333333333333329E-2</v>
      </c>
      <c r="J162" s="154">
        <v>0.11328125</v>
      </c>
      <c r="K162" s="76">
        <f t="shared" si="9"/>
        <v>0.19661458333333331</v>
      </c>
    </row>
    <row r="163" spans="1:11" x14ac:dyDescent="0.25">
      <c r="A163" s="132" t="s">
        <v>237</v>
      </c>
      <c r="B163" s="218">
        <v>3</v>
      </c>
      <c r="C163" s="100" t="s">
        <v>13</v>
      </c>
      <c r="D163" s="100">
        <v>2500</v>
      </c>
      <c r="E163" s="83" t="s">
        <v>38</v>
      </c>
      <c r="F163" s="83" t="s">
        <v>15</v>
      </c>
      <c r="G163" s="477">
        <v>2500</v>
      </c>
      <c r="H163" s="86" t="s">
        <v>328</v>
      </c>
      <c r="I163" s="155">
        <v>0.38888888888888895</v>
      </c>
      <c r="J163" s="154">
        <v>0.29722222222222222</v>
      </c>
      <c r="K163" s="76">
        <f t="shared" si="9"/>
        <v>0.68611111111111112</v>
      </c>
    </row>
    <row r="164" spans="1:11" x14ac:dyDescent="0.25">
      <c r="A164" s="132" t="s">
        <v>237</v>
      </c>
      <c r="B164" s="218">
        <v>4</v>
      </c>
      <c r="C164" s="100" t="s">
        <v>13</v>
      </c>
      <c r="D164" s="100">
        <v>1000</v>
      </c>
      <c r="E164" s="83" t="s">
        <v>70</v>
      </c>
      <c r="F164" s="83" t="s">
        <v>15</v>
      </c>
      <c r="G164" s="477">
        <v>1000</v>
      </c>
      <c r="H164" s="86" t="s">
        <v>70</v>
      </c>
      <c r="I164" s="155">
        <v>0.13125000000000001</v>
      </c>
      <c r="J164" s="154">
        <v>0.12916666666666668</v>
      </c>
      <c r="K164" s="76">
        <f t="shared" si="9"/>
        <v>0.26041666666666669</v>
      </c>
    </row>
    <row r="165" spans="1:11" x14ac:dyDescent="0.25">
      <c r="A165" s="132" t="s">
        <v>237</v>
      </c>
      <c r="B165" s="217">
        <v>5</v>
      </c>
      <c r="C165" s="100" t="s">
        <v>13</v>
      </c>
      <c r="D165" s="100">
        <v>1600</v>
      </c>
      <c r="E165" s="83" t="s">
        <v>311</v>
      </c>
      <c r="F165" s="83" t="s">
        <v>15</v>
      </c>
      <c r="G165" s="477">
        <v>1600</v>
      </c>
      <c r="H165" s="86" t="s">
        <v>311</v>
      </c>
      <c r="I165" s="155">
        <v>0.36718750000000006</v>
      </c>
      <c r="J165" s="154">
        <v>0.4921875</v>
      </c>
      <c r="K165" s="76">
        <f t="shared" si="9"/>
        <v>0.859375</v>
      </c>
    </row>
    <row r="166" spans="1:11" x14ac:dyDescent="0.25">
      <c r="A166" s="132" t="s">
        <v>237</v>
      </c>
      <c r="B166" s="218">
        <v>6</v>
      </c>
      <c r="C166" s="100" t="s">
        <v>13</v>
      </c>
      <c r="D166" s="100">
        <v>1000</v>
      </c>
      <c r="E166" s="83" t="s">
        <v>28</v>
      </c>
      <c r="F166" s="83" t="s">
        <v>15</v>
      </c>
      <c r="G166" s="477">
        <v>1000</v>
      </c>
      <c r="H166" s="86" t="s">
        <v>83</v>
      </c>
      <c r="I166" s="155">
        <v>0.29166666666666669</v>
      </c>
      <c r="J166" s="154">
        <v>0.48333333333333334</v>
      </c>
      <c r="K166" s="76">
        <f t="shared" si="9"/>
        <v>0.77500000000000002</v>
      </c>
    </row>
    <row r="167" spans="1:11" x14ac:dyDescent="0.25">
      <c r="A167" s="132" t="s">
        <v>237</v>
      </c>
      <c r="B167" s="218">
        <v>7</v>
      </c>
      <c r="C167" s="100" t="s">
        <v>13</v>
      </c>
      <c r="D167" s="100">
        <v>630</v>
      </c>
      <c r="E167" s="83" t="s">
        <v>18</v>
      </c>
      <c r="F167" s="83" t="s">
        <v>15</v>
      </c>
      <c r="G167" s="477">
        <v>630</v>
      </c>
      <c r="H167" s="86" t="s">
        <v>83</v>
      </c>
      <c r="I167" s="155">
        <v>0.25793650793650796</v>
      </c>
      <c r="J167" s="154">
        <v>0.16313932980599646</v>
      </c>
      <c r="K167" s="76">
        <f t="shared" si="9"/>
        <v>0.42107583774250446</v>
      </c>
    </row>
    <row r="168" spans="1:11" x14ac:dyDescent="0.25">
      <c r="A168" s="132" t="s">
        <v>237</v>
      </c>
      <c r="B168" s="218">
        <v>8</v>
      </c>
      <c r="C168" s="100" t="s">
        <v>13</v>
      </c>
      <c r="D168" s="100">
        <v>1600</v>
      </c>
      <c r="E168" s="83" t="s">
        <v>22</v>
      </c>
      <c r="F168" s="83" t="s">
        <v>15</v>
      </c>
      <c r="G168" s="477">
        <v>1600</v>
      </c>
      <c r="H168" s="86" t="s">
        <v>28</v>
      </c>
      <c r="I168" s="155">
        <v>0.33333333333333331</v>
      </c>
      <c r="J168" s="154">
        <v>0.25260416666666669</v>
      </c>
      <c r="K168" s="76">
        <f t="shared" si="9"/>
        <v>0.5859375</v>
      </c>
    </row>
    <row r="169" spans="1:11" x14ac:dyDescent="0.25">
      <c r="A169" s="132" t="s">
        <v>237</v>
      </c>
      <c r="B169" s="218">
        <v>9</v>
      </c>
      <c r="C169" s="100" t="s">
        <v>13</v>
      </c>
      <c r="D169" s="100">
        <v>1000</v>
      </c>
      <c r="E169" s="83" t="s">
        <v>83</v>
      </c>
      <c r="F169" s="83" t="s">
        <v>15</v>
      </c>
      <c r="G169" s="477">
        <v>1000</v>
      </c>
      <c r="H169" s="86" t="s">
        <v>28</v>
      </c>
      <c r="I169" s="155">
        <v>7.0833333333333331E-2</v>
      </c>
      <c r="J169" s="154">
        <v>0.13125000000000001</v>
      </c>
      <c r="K169" s="76">
        <f t="shared" si="9"/>
        <v>0.20208333333333334</v>
      </c>
    </row>
    <row r="170" spans="1:11" x14ac:dyDescent="0.25">
      <c r="A170" s="132" t="s">
        <v>237</v>
      </c>
      <c r="B170" s="218">
        <v>10</v>
      </c>
      <c r="C170" s="100" t="s">
        <v>13</v>
      </c>
      <c r="D170" s="100">
        <v>1250</v>
      </c>
      <c r="E170" s="83" t="s">
        <v>85</v>
      </c>
      <c r="F170" s="83" t="s">
        <v>15</v>
      </c>
      <c r="G170" s="477">
        <v>1250</v>
      </c>
      <c r="H170" s="86" t="s">
        <v>519</v>
      </c>
      <c r="I170" s="155">
        <v>7.8333333333333338E-2</v>
      </c>
      <c r="J170" s="154">
        <v>0.33166666666666672</v>
      </c>
      <c r="K170" s="76">
        <f t="shared" si="9"/>
        <v>0.41000000000000003</v>
      </c>
    </row>
    <row r="171" spans="1:11" x14ac:dyDescent="0.25">
      <c r="A171" s="132" t="s">
        <v>237</v>
      </c>
      <c r="B171" s="218">
        <v>11</v>
      </c>
      <c r="C171" s="100" t="s">
        <v>13</v>
      </c>
      <c r="D171" s="100">
        <v>1600</v>
      </c>
      <c r="E171" s="83" t="s">
        <v>83</v>
      </c>
      <c r="F171" s="83" t="s">
        <v>15</v>
      </c>
      <c r="G171" s="477">
        <v>1600</v>
      </c>
      <c r="H171" s="86" t="s">
        <v>28</v>
      </c>
      <c r="I171" s="155">
        <v>0.21354166666666669</v>
      </c>
      <c r="J171" s="154">
        <v>0.125</v>
      </c>
      <c r="K171" s="76">
        <f t="shared" si="9"/>
        <v>0.33854166666666669</v>
      </c>
    </row>
    <row r="172" spans="1:11" ht="15.75" thickBot="1" x14ac:dyDescent="0.3">
      <c r="A172" s="125" t="s">
        <v>237</v>
      </c>
      <c r="B172" s="219">
        <v>12</v>
      </c>
      <c r="C172" s="96" t="s">
        <v>13</v>
      </c>
      <c r="D172" s="96">
        <v>1000</v>
      </c>
      <c r="E172" s="77" t="s">
        <v>70</v>
      </c>
      <c r="F172" s="77" t="s">
        <v>15</v>
      </c>
      <c r="G172" s="225">
        <v>1000</v>
      </c>
      <c r="H172" s="80" t="s">
        <v>70</v>
      </c>
      <c r="I172" s="153">
        <v>0.32291666666666669</v>
      </c>
      <c r="J172" s="152">
        <v>0.25833333333333336</v>
      </c>
      <c r="K172" s="76">
        <f t="shared" si="9"/>
        <v>0.58125000000000004</v>
      </c>
    </row>
    <row r="173" spans="1:11" ht="15.75" thickBot="1" x14ac:dyDescent="0.3">
      <c r="A173" s="1805" t="s">
        <v>379</v>
      </c>
      <c r="B173" s="1805"/>
      <c r="C173" s="1805"/>
      <c r="D173" s="1805"/>
      <c r="E173" s="1805"/>
      <c r="F173" s="1805"/>
      <c r="G173" s="1805"/>
      <c r="H173" s="1805"/>
      <c r="I173" s="1805"/>
      <c r="J173" s="1805"/>
      <c r="K173" s="1805"/>
    </row>
    <row r="174" spans="1:11" x14ac:dyDescent="0.25">
      <c r="A174" s="130" t="s">
        <v>378</v>
      </c>
      <c r="B174" s="129">
        <v>3</v>
      </c>
      <c r="C174" s="128" t="s">
        <v>13</v>
      </c>
      <c r="D174" s="208">
        <v>1000</v>
      </c>
      <c r="E174" s="108" t="s">
        <v>70</v>
      </c>
      <c r="F174" s="181" t="s">
        <v>15</v>
      </c>
      <c r="G174" s="224">
        <v>1000</v>
      </c>
      <c r="H174" s="181" t="s">
        <v>70</v>
      </c>
      <c r="I174" s="157">
        <v>0.40416666666666667</v>
      </c>
      <c r="J174" s="156">
        <v>0.31041666666666667</v>
      </c>
      <c r="K174" s="76">
        <f>I174+J174</f>
        <v>0.71458333333333335</v>
      </c>
    </row>
    <row r="175" spans="1:11" x14ac:dyDescent="0.25">
      <c r="A175" s="132" t="s">
        <v>378</v>
      </c>
      <c r="B175" s="133">
        <v>4</v>
      </c>
      <c r="C175" s="103" t="s">
        <v>13</v>
      </c>
      <c r="D175" s="210">
        <v>1000</v>
      </c>
      <c r="E175" s="83" t="s">
        <v>70</v>
      </c>
      <c r="F175" s="86" t="s">
        <v>15</v>
      </c>
      <c r="G175" s="477">
        <v>1000</v>
      </c>
      <c r="H175" s="86" t="s">
        <v>70</v>
      </c>
      <c r="I175" s="155">
        <v>0.24791666666666667</v>
      </c>
      <c r="J175" s="154">
        <v>0.28125000000000006</v>
      </c>
      <c r="K175" s="76">
        <f>I175+J175</f>
        <v>0.52916666666666679</v>
      </c>
    </row>
    <row r="176" spans="1:11" x14ac:dyDescent="0.25">
      <c r="A176" s="132" t="s">
        <v>378</v>
      </c>
      <c r="B176" s="131">
        <v>5</v>
      </c>
      <c r="C176" s="103" t="s">
        <v>13</v>
      </c>
      <c r="D176" s="210">
        <v>1000</v>
      </c>
      <c r="E176" s="83" t="s">
        <v>70</v>
      </c>
      <c r="F176" s="86" t="s">
        <v>15</v>
      </c>
      <c r="G176" s="477">
        <v>1000</v>
      </c>
      <c r="H176" s="86" t="s">
        <v>70</v>
      </c>
      <c r="I176" s="155">
        <v>0.1125</v>
      </c>
      <c r="J176" s="154">
        <v>0.17083333333333334</v>
      </c>
      <c r="K176" s="76">
        <f>I176+J176</f>
        <v>0.28333333333333333</v>
      </c>
    </row>
    <row r="177" spans="1:11" x14ac:dyDescent="0.25">
      <c r="A177" s="132" t="s">
        <v>378</v>
      </c>
      <c r="B177" s="131">
        <v>7</v>
      </c>
      <c r="C177" s="103" t="s">
        <v>13</v>
      </c>
      <c r="D177" s="210">
        <v>1000</v>
      </c>
      <c r="E177" s="83" t="s">
        <v>70</v>
      </c>
      <c r="F177" s="86" t="s">
        <v>15</v>
      </c>
      <c r="G177" s="477">
        <v>1000</v>
      </c>
      <c r="H177" s="86" t="s">
        <v>70</v>
      </c>
      <c r="I177" s="155">
        <v>0.12638888888888888</v>
      </c>
      <c r="J177" s="154">
        <v>8.7500000000000008E-2</v>
      </c>
      <c r="K177" s="76">
        <f>I177+J177</f>
        <v>0.21388888888888891</v>
      </c>
    </row>
    <row r="178" spans="1:11" ht="15.75" thickBot="1" x14ac:dyDescent="0.3">
      <c r="A178" s="125" t="s">
        <v>378</v>
      </c>
      <c r="B178" s="124">
        <v>12</v>
      </c>
      <c r="C178" s="99" t="s">
        <v>13</v>
      </c>
      <c r="D178" s="209">
        <v>1000</v>
      </c>
      <c r="E178" s="77" t="s">
        <v>70</v>
      </c>
      <c r="F178" s="80" t="s">
        <v>380</v>
      </c>
      <c r="G178" s="225">
        <v>1000</v>
      </c>
      <c r="H178" s="80" t="s">
        <v>70</v>
      </c>
      <c r="I178" s="153">
        <v>0.12777777777777777</v>
      </c>
      <c r="J178" s="152">
        <v>0</v>
      </c>
      <c r="K178" s="76">
        <f>I178+J178</f>
        <v>0.12777777777777777</v>
      </c>
    </row>
    <row r="179" spans="1:11" ht="15" customHeight="1" thickBot="1" x14ac:dyDescent="0.3">
      <c r="A179" s="1806" t="s">
        <v>492</v>
      </c>
      <c r="B179" s="1806"/>
      <c r="C179" s="1806"/>
      <c r="D179" s="1806"/>
      <c r="E179" s="1806"/>
      <c r="F179" s="1806"/>
      <c r="G179" s="1806"/>
      <c r="H179" s="1806"/>
      <c r="I179" s="1806"/>
      <c r="J179" s="1806"/>
      <c r="K179" s="1806"/>
    </row>
    <row r="180" spans="1:11" x14ac:dyDescent="0.25">
      <c r="A180" s="130" t="s">
        <v>378</v>
      </c>
      <c r="B180" s="129">
        <v>3</v>
      </c>
      <c r="C180" s="128" t="s">
        <v>13</v>
      </c>
      <c r="D180" s="128">
        <v>1000</v>
      </c>
      <c r="E180" s="111" t="s">
        <v>70</v>
      </c>
      <c r="F180" s="111" t="s">
        <v>15</v>
      </c>
      <c r="G180" s="485">
        <v>1000</v>
      </c>
      <c r="H180" s="111" t="s">
        <v>70</v>
      </c>
      <c r="I180" s="127">
        <v>0.39583333333333331</v>
      </c>
      <c r="J180" s="126">
        <v>0.46666666666666673</v>
      </c>
      <c r="K180" s="76">
        <f>I180+J180</f>
        <v>0.86250000000000004</v>
      </c>
    </row>
    <row r="181" spans="1:11" ht="15.75" thickBot="1" x14ac:dyDescent="0.3">
      <c r="A181" s="125" t="s">
        <v>378</v>
      </c>
      <c r="B181" s="124">
        <v>4</v>
      </c>
      <c r="C181" s="99" t="s">
        <v>13</v>
      </c>
      <c r="D181" s="99">
        <v>1600</v>
      </c>
      <c r="E181" s="98" t="s">
        <v>70</v>
      </c>
      <c r="F181" s="98" t="s">
        <v>15</v>
      </c>
      <c r="G181" s="486">
        <v>1600</v>
      </c>
      <c r="H181" s="98" t="s">
        <v>70</v>
      </c>
      <c r="I181" s="123">
        <v>0.21614583333333337</v>
      </c>
      <c r="J181" s="122">
        <v>0.15104166666666669</v>
      </c>
      <c r="K181" s="76">
        <f>I181+J181</f>
        <v>0.36718750000000006</v>
      </c>
    </row>
    <row r="182" spans="1:11" ht="15" customHeight="1" thickBot="1" x14ac:dyDescent="0.3">
      <c r="A182" s="1806" t="s">
        <v>491</v>
      </c>
      <c r="B182" s="1806"/>
      <c r="C182" s="1806"/>
      <c r="D182" s="1806"/>
      <c r="E182" s="1806"/>
      <c r="F182" s="1806"/>
      <c r="G182" s="1806"/>
      <c r="H182" s="1806"/>
      <c r="I182" s="1806"/>
      <c r="J182" s="1806"/>
      <c r="K182" s="1806"/>
    </row>
    <row r="183" spans="1:11" ht="15.75" thickBot="1" x14ac:dyDescent="0.3">
      <c r="A183" s="121" t="s">
        <v>378</v>
      </c>
      <c r="B183" s="120">
        <v>5</v>
      </c>
      <c r="C183" s="117" t="s">
        <v>13</v>
      </c>
      <c r="D183" s="117">
        <v>1000</v>
      </c>
      <c r="E183" s="116" t="s">
        <v>45</v>
      </c>
      <c r="F183" s="116" t="s">
        <v>15</v>
      </c>
      <c r="G183" s="491">
        <v>1000</v>
      </c>
      <c r="H183" s="116" t="s">
        <v>45</v>
      </c>
      <c r="I183" s="115">
        <v>0.39444444444444443</v>
      </c>
      <c r="J183" s="114">
        <v>0.32083333333333336</v>
      </c>
      <c r="K183" s="76">
        <f>I183+J183</f>
        <v>0.71527777777777779</v>
      </c>
    </row>
    <row r="184" spans="1:11" ht="15.75" thickBot="1" x14ac:dyDescent="0.3">
      <c r="A184" s="1805" t="s">
        <v>490</v>
      </c>
      <c r="B184" s="1805"/>
      <c r="C184" s="1805"/>
      <c r="D184" s="1805"/>
      <c r="E184" s="1805"/>
      <c r="F184" s="1805"/>
      <c r="G184" s="1805"/>
      <c r="H184" s="1805"/>
      <c r="I184" s="1805"/>
      <c r="J184" s="1805"/>
      <c r="K184" s="1805"/>
    </row>
    <row r="185" spans="1:11" ht="15.75" thickBot="1" x14ac:dyDescent="0.3">
      <c r="A185" s="121" t="s">
        <v>378</v>
      </c>
      <c r="B185" s="120">
        <v>9</v>
      </c>
      <c r="C185" s="117" t="s">
        <v>13</v>
      </c>
      <c r="D185" s="117">
        <v>1000</v>
      </c>
      <c r="E185" s="116" t="s">
        <v>70</v>
      </c>
      <c r="F185" s="116" t="s">
        <v>15</v>
      </c>
      <c r="G185" s="491">
        <v>1000</v>
      </c>
      <c r="H185" s="116" t="s">
        <v>70</v>
      </c>
      <c r="I185" s="115">
        <v>0.16805555555555557</v>
      </c>
      <c r="J185" s="114">
        <v>0.13611111111111113</v>
      </c>
      <c r="K185" s="76">
        <f>I185+J185</f>
        <v>0.3041666666666667</v>
      </c>
    </row>
    <row r="186" spans="1:11" ht="15.75" thickBot="1" x14ac:dyDescent="0.3">
      <c r="A186" s="1805" t="s">
        <v>489</v>
      </c>
      <c r="B186" s="1805"/>
      <c r="C186" s="1805"/>
      <c r="D186" s="1805"/>
      <c r="E186" s="1805"/>
      <c r="F186" s="1805"/>
      <c r="G186" s="1805"/>
      <c r="H186" s="1805"/>
      <c r="I186" s="1805"/>
      <c r="J186" s="1805"/>
      <c r="K186" s="1805"/>
    </row>
    <row r="187" spans="1:11" ht="15.75" thickBot="1" x14ac:dyDescent="0.3">
      <c r="A187" s="121" t="s">
        <v>378</v>
      </c>
      <c r="B187" s="120">
        <v>13</v>
      </c>
      <c r="C187" s="117" t="s">
        <v>13</v>
      </c>
      <c r="D187" s="117">
        <v>1000</v>
      </c>
      <c r="E187" s="116" t="s">
        <v>70</v>
      </c>
      <c r="F187" s="116" t="s">
        <v>15</v>
      </c>
      <c r="G187" s="491">
        <v>1000</v>
      </c>
      <c r="H187" s="116" t="s">
        <v>70</v>
      </c>
      <c r="I187" s="115">
        <v>0.14374999999999999</v>
      </c>
      <c r="J187" s="114">
        <v>0.24097222222222223</v>
      </c>
      <c r="K187" s="76">
        <f>I187+J187</f>
        <v>0.38472222222222219</v>
      </c>
    </row>
    <row r="188" spans="1:11" ht="15" customHeight="1" thickBot="1" x14ac:dyDescent="0.3">
      <c r="A188" s="1806" t="s">
        <v>381</v>
      </c>
      <c r="B188" s="1806"/>
      <c r="C188" s="1806"/>
      <c r="D188" s="1806"/>
      <c r="E188" s="1806"/>
      <c r="F188" s="1806"/>
      <c r="G188" s="1806"/>
      <c r="H188" s="1806"/>
      <c r="I188" s="1806"/>
      <c r="J188" s="1806"/>
      <c r="K188" s="1806"/>
    </row>
    <row r="189" spans="1:11" ht="15.75" thickBot="1" x14ac:dyDescent="0.3">
      <c r="A189" s="119" t="s">
        <v>19</v>
      </c>
      <c r="B189" s="118">
        <v>12164</v>
      </c>
      <c r="C189" s="117" t="s">
        <v>15</v>
      </c>
      <c r="D189" s="502">
        <v>1000</v>
      </c>
      <c r="E189" s="116" t="s">
        <v>149</v>
      </c>
      <c r="F189" s="116" t="s">
        <v>61</v>
      </c>
      <c r="G189" s="498">
        <v>1000</v>
      </c>
      <c r="H189" s="499" t="s">
        <v>149</v>
      </c>
      <c r="I189" s="500">
        <v>0</v>
      </c>
      <c r="J189" s="501">
        <v>0.18</v>
      </c>
      <c r="K189" s="76">
        <f>I189+J189</f>
        <v>0.18</v>
      </c>
    </row>
    <row r="190" spans="1:11" x14ac:dyDescent="0.25">
      <c r="A190" s="1803" t="s">
        <v>824</v>
      </c>
      <c r="B190" s="1803"/>
      <c r="C190" s="1803"/>
      <c r="D190" s="1803"/>
      <c r="E190" s="1803"/>
      <c r="F190" s="1803"/>
      <c r="G190" s="1803"/>
      <c r="H190" s="1803"/>
      <c r="I190" s="1803"/>
      <c r="J190" s="1803"/>
      <c r="K190" s="76"/>
    </row>
    <row r="191" spans="1:11" x14ac:dyDescent="0.25">
      <c r="A191" s="508" t="s">
        <v>19</v>
      </c>
      <c r="B191" s="509">
        <v>44002</v>
      </c>
      <c r="C191" s="510" t="s">
        <v>13</v>
      </c>
      <c r="D191" s="511">
        <v>1600</v>
      </c>
      <c r="E191" s="512" t="s">
        <v>28</v>
      </c>
      <c r="F191" s="510" t="s">
        <v>15</v>
      </c>
      <c r="G191" s="513">
        <v>1600</v>
      </c>
      <c r="H191" s="512" t="s">
        <v>825</v>
      </c>
      <c r="I191" s="507">
        <v>8.8686342592592601E-2</v>
      </c>
      <c r="J191" s="506">
        <v>0.10677083333333334</v>
      </c>
      <c r="K191" s="76">
        <f t="shared" ref="K191:K205" si="10">I191+J191</f>
        <v>0.19545717592592593</v>
      </c>
    </row>
    <row r="192" spans="1:11" x14ac:dyDescent="0.25">
      <c r="A192" s="508" t="s">
        <v>19</v>
      </c>
      <c r="B192" s="509">
        <v>44003</v>
      </c>
      <c r="C192" s="510" t="s">
        <v>13</v>
      </c>
      <c r="D192" s="511">
        <v>1600</v>
      </c>
      <c r="E192" s="512" t="s">
        <v>256</v>
      </c>
      <c r="F192" s="510" t="s">
        <v>15</v>
      </c>
      <c r="G192" s="513">
        <v>1600</v>
      </c>
      <c r="H192" s="512" t="s">
        <v>275</v>
      </c>
      <c r="I192" s="507">
        <v>1.5335648148148149E-2</v>
      </c>
      <c r="J192" s="506">
        <v>0.11357060185185186</v>
      </c>
      <c r="K192" s="76">
        <f t="shared" si="10"/>
        <v>0.12890625</v>
      </c>
    </row>
    <row r="193" spans="1:11" x14ac:dyDescent="0.25">
      <c r="A193" s="1804" t="s">
        <v>826</v>
      </c>
      <c r="B193" s="1804"/>
      <c r="C193" s="1804"/>
      <c r="D193" s="514"/>
      <c r="E193" s="514"/>
      <c r="F193" s="514"/>
      <c r="G193" s="515"/>
      <c r="H193" s="514"/>
      <c r="I193" s="514"/>
      <c r="J193" s="514"/>
      <c r="K193" s="76">
        <f t="shared" si="10"/>
        <v>0</v>
      </c>
    </row>
    <row r="194" spans="1:11" x14ac:dyDescent="0.25">
      <c r="A194" s="508" t="s">
        <v>827</v>
      </c>
      <c r="B194" s="516">
        <v>14040</v>
      </c>
      <c r="C194" s="508" t="s">
        <v>13</v>
      </c>
      <c r="D194" s="517">
        <v>1000</v>
      </c>
      <c r="E194" s="508" t="s">
        <v>828</v>
      </c>
      <c r="F194" s="508" t="s">
        <v>15</v>
      </c>
      <c r="G194" s="513">
        <v>1000</v>
      </c>
      <c r="H194" s="508" t="s">
        <v>829</v>
      </c>
      <c r="I194" s="517">
        <v>0</v>
      </c>
      <c r="J194" s="517">
        <v>0</v>
      </c>
      <c r="K194" s="76"/>
    </row>
    <row r="195" spans="1:11" x14ac:dyDescent="0.25">
      <c r="A195" s="1804" t="s">
        <v>830</v>
      </c>
      <c r="B195" s="1804"/>
      <c r="C195" s="1804"/>
      <c r="D195" s="1804"/>
      <c r="E195" s="1804"/>
      <c r="F195" s="1804"/>
      <c r="G195" s="1804"/>
      <c r="H195" s="1804"/>
      <c r="I195" s="1804"/>
      <c r="J195" s="1804"/>
      <c r="K195" s="76">
        <f t="shared" si="10"/>
        <v>0</v>
      </c>
    </row>
    <row r="196" spans="1:11" x14ac:dyDescent="0.25">
      <c r="A196" s="508" t="s">
        <v>19</v>
      </c>
      <c r="B196" s="509">
        <v>46001</v>
      </c>
      <c r="C196" s="508" t="s">
        <v>13</v>
      </c>
      <c r="D196" s="517">
        <v>1250</v>
      </c>
      <c r="E196" s="512" t="s">
        <v>45</v>
      </c>
      <c r="F196" s="569" t="s">
        <v>15</v>
      </c>
      <c r="G196" s="513">
        <v>1250</v>
      </c>
      <c r="H196" s="512" t="s">
        <v>72</v>
      </c>
      <c r="I196" s="517">
        <v>0.06</v>
      </c>
      <c r="J196" s="517">
        <v>7.0000000000000007E-2</v>
      </c>
      <c r="K196" s="76">
        <f t="shared" si="10"/>
        <v>0.13</v>
      </c>
    </row>
    <row r="197" spans="1:11" x14ac:dyDescent="0.25">
      <c r="A197" s="508" t="s">
        <v>19</v>
      </c>
      <c r="B197" s="509">
        <v>46002</v>
      </c>
      <c r="C197" s="569" t="s">
        <v>13</v>
      </c>
      <c r="D197" s="517">
        <v>1600</v>
      </c>
      <c r="E197" s="512" t="s">
        <v>50</v>
      </c>
      <c r="F197" s="569" t="s">
        <v>15</v>
      </c>
      <c r="G197" s="513">
        <v>1600</v>
      </c>
      <c r="H197" s="512" t="s">
        <v>65</v>
      </c>
      <c r="I197" s="517">
        <v>7.0000000000000007E-2</v>
      </c>
      <c r="J197" s="517">
        <v>0.04</v>
      </c>
      <c r="K197" s="76">
        <f t="shared" si="10"/>
        <v>0.11000000000000001</v>
      </c>
    </row>
    <row r="198" spans="1:11" x14ac:dyDescent="0.25">
      <c r="A198" s="569" t="s">
        <v>19</v>
      </c>
      <c r="B198" s="509">
        <v>46003</v>
      </c>
      <c r="C198" s="569" t="s">
        <v>13</v>
      </c>
      <c r="D198" s="517">
        <v>1600</v>
      </c>
      <c r="E198" s="512" t="s">
        <v>83</v>
      </c>
      <c r="F198" s="569" t="s">
        <v>15</v>
      </c>
      <c r="G198" s="513">
        <v>1600</v>
      </c>
      <c r="H198" s="512" t="s">
        <v>72</v>
      </c>
      <c r="I198" s="517">
        <v>0.04</v>
      </c>
      <c r="J198" s="517">
        <v>0.03</v>
      </c>
      <c r="K198" s="76">
        <f t="shared" si="10"/>
        <v>7.0000000000000007E-2</v>
      </c>
    </row>
    <row r="199" spans="1:11" x14ac:dyDescent="0.25">
      <c r="A199" s="572" t="s">
        <v>835</v>
      </c>
      <c r="B199" s="572"/>
      <c r="C199" s="572"/>
      <c r="D199" s="572"/>
      <c r="E199" s="572"/>
      <c r="F199" s="572"/>
      <c r="G199" s="572"/>
      <c r="H199" s="572"/>
      <c r="I199" s="572"/>
      <c r="J199" s="572"/>
      <c r="K199" s="76"/>
    </row>
    <row r="200" spans="1:11" x14ac:dyDescent="0.25">
      <c r="A200" s="569" t="s">
        <v>12</v>
      </c>
      <c r="B200" s="516">
        <v>45001</v>
      </c>
      <c r="C200" s="569" t="s">
        <v>13</v>
      </c>
      <c r="D200" s="517">
        <v>1600</v>
      </c>
      <c r="E200" s="569" t="s">
        <v>50</v>
      </c>
      <c r="F200" s="569" t="s">
        <v>15</v>
      </c>
      <c r="G200" s="513">
        <v>1600</v>
      </c>
      <c r="H200" s="569" t="s">
        <v>838</v>
      </c>
      <c r="I200" s="513">
        <v>0.01</v>
      </c>
      <c r="J200" s="513">
        <v>0</v>
      </c>
      <c r="K200" s="76">
        <f t="shared" si="10"/>
        <v>0.01</v>
      </c>
    </row>
    <row r="201" spans="1:11" x14ac:dyDescent="0.25">
      <c r="A201" s="569" t="s">
        <v>19</v>
      </c>
      <c r="B201" s="516">
        <v>45004</v>
      </c>
      <c r="C201" s="569" t="s">
        <v>13</v>
      </c>
      <c r="D201" s="517">
        <v>2000</v>
      </c>
      <c r="E201" s="569" t="s">
        <v>836</v>
      </c>
      <c r="F201" s="569" t="s">
        <v>15</v>
      </c>
      <c r="G201" s="513">
        <v>2000</v>
      </c>
      <c r="H201" s="569" t="s">
        <v>839</v>
      </c>
      <c r="I201" s="513">
        <v>0.01</v>
      </c>
      <c r="J201" s="513">
        <v>0.01</v>
      </c>
      <c r="K201" s="76">
        <f t="shared" si="10"/>
        <v>0.02</v>
      </c>
    </row>
    <row r="202" spans="1:11" x14ac:dyDescent="0.25">
      <c r="A202" s="569" t="s">
        <v>19</v>
      </c>
      <c r="B202" s="516">
        <v>45005</v>
      </c>
      <c r="C202" s="569" t="s">
        <v>13</v>
      </c>
      <c r="D202" s="517">
        <v>1600</v>
      </c>
      <c r="E202" s="569" t="s">
        <v>837</v>
      </c>
      <c r="F202" s="569" t="s">
        <v>15</v>
      </c>
      <c r="G202" s="513">
        <v>1600</v>
      </c>
      <c r="H202" s="569" t="s">
        <v>839</v>
      </c>
      <c r="I202" s="513">
        <v>0</v>
      </c>
      <c r="J202" s="513">
        <v>0</v>
      </c>
      <c r="K202" s="76">
        <f t="shared" si="10"/>
        <v>0</v>
      </c>
    </row>
    <row r="203" spans="1:11" x14ac:dyDescent="0.25">
      <c r="A203" s="569" t="s">
        <v>19</v>
      </c>
      <c r="B203" s="516">
        <v>45006</v>
      </c>
      <c r="C203" s="569" t="s">
        <v>13</v>
      </c>
      <c r="D203" s="517">
        <v>2000</v>
      </c>
      <c r="E203" s="569" t="s">
        <v>837</v>
      </c>
      <c r="F203" s="569" t="s">
        <v>15</v>
      </c>
      <c r="G203" s="513">
        <v>2000</v>
      </c>
      <c r="H203" s="569" t="s">
        <v>839</v>
      </c>
      <c r="I203" s="513">
        <v>0.01</v>
      </c>
      <c r="J203" s="513">
        <v>0</v>
      </c>
      <c r="K203" s="76">
        <f t="shared" si="10"/>
        <v>0.01</v>
      </c>
    </row>
    <row r="204" spans="1:11" x14ac:dyDescent="0.25">
      <c r="A204" s="1802" t="s">
        <v>840</v>
      </c>
      <c r="B204" s="1802"/>
      <c r="C204" s="1802"/>
      <c r="D204" s="1802"/>
      <c r="E204" s="1802"/>
      <c r="F204" s="1802"/>
      <c r="G204" s="1802"/>
      <c r="H204" s="1802"/>
      <c r="I204" s="1802"/>
      <c r="J204" s="1802"/>
      <c r="K204" s="76"/>
    </row>
    <row r="205" spans="1:11" x14ac:dyDescent="0.25">
      <c r="A205" s="570" t="s">
        <v>19</v>
      </c>
      <c r="B205" s="568">
        <v>43017</v>
      </c>
      <c r="C205" s="570" t="s">
        <v>13</v>
      </c>
      <c r="D205" s="567">
        <v>1250</v>
      </c>
      <c r="E205" s="570" t="s">
        <v>839</v>
      </c>
      <c r="F205" s="570" t="s">
        <v>15</v>
      </c>
      <c r="G205" s="571">
        <v>1250</v>
      </c>
      <c r="H205" s="570" t="s">
        <v>839</v>
      </c>
      <c r="I205" s="567">
        <v>7.0000000000000007E-2</v>
      </c>
      <c r="J205" s="567">
        <v>0.04</v>
      </c>
      <c r="K205" s="76">
        <f t="shared" si="10"/>
        <v>0.11000000000000001</v>
      </c>
    </row>
  </sheetData>
  <autoFilter ref="A1:J2">
    <filterColumn colId="2" showButton="0"/>
    <filterColumn colId="3" showButton="0"/>
    <filterColumn colId="5" showButton="0"/>
    <filterColumn colId="6" showButton="0"/>
    <filterColumn colId="8" showButton="0"/>
  </autoFilter>
  <mergeCells count="42">
    <mergeCell ref="A1:A2"/>
    <mergeCell ref="B1:B2"/>
    <mergeCell ref="C1:E1"/>
    <mergeCell ref="F1:H1"/>
    <mergeCell ref="I1:J1"/>
    <mergeCell ref="A3:J3"/>
    <mergeCell ref="A16:J16"/>
    <mergeCell ref="A20:K20"/>
    <mergeCell ref="A23:K23"/>
    <mergeCell ref="A41:J41"/>
    <mergeCell ref="A57:K57"/>
    <mergeCell ref="A60:K60"/>
    <mergeCell ref="A67:K67"/>
    <mergeCell ref="A70:K70"/>
    <mergeCell ref="A50:J50"/>
    <mergeCell ref="A76:K76"/>
    <mergeCell ref="A80:K80"/>
    <mergeCell ref="A84:K84"/>
    <mergeCell ref="A96:K96"/>
    <mergeCell ref="A100:K100"/>
    <mergeCell ref="A102:K102"/>
    <mergeCell ref="A114:K114"/>
    <mergeCell ref="A120:K120"/>
    <mergeCell ref="A124:K124"/>
    <mergeCell ref="A126:K126"/>
    <mergeCell ref="A184:K184"/>
    <mergeCell ref="A129:K129"/>
    <mergeCell ref="A136:K136"/>
    <mergeCell ref="A145:K145"/>
    <mergeCell ref="A150:K150"/>
    <mergeCell ref="A154:K154"/>
    <mergeCell ref="A161:A162"/>
    <mergeCell ref="B161:B162"/>
    <mergeCell ref="A173:K173"/>
    <mergeCell ref="A179:K179"/>
    <mergeCell ref="A182:K182"/>
    <mergeCell ref="A204:J204"/>
    <mergeCell ref="A190:J190"/>
    <mergeCell ref="A193:C193"/>
    <mergeCell ref="A195:J195"/>
    <mergeCell ref="A186:K186"/>
    <mergeCell ref="A188:K188"/>
  </mergeCells>
  <pageMargins left="0.7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zoomScaleNormal="100" workbookViewId="0">
      <selection activeCell="C127" sqref="C127"/>
    </sheetView>
  </sheetViews>
  <sheetFormatPr defaultRowHeight="15" x14ac:dyDescent="0.25"/>
  <cols>
    <col min="1" max="1" width="9.140625" style="278"/>
    <col min="2" max="2" width="9.140625" style="1346"/>
    <col min="3" max="3" width="13.140625" style="278" bestFit="1" customWidth="1"/>
    <col min="4" max="5" width="9.140625" style="279"/>
    <col min="6" max="6" width="13.140625" style="279" bestFit="1" customWidth="1"/>
    <col min="7" max="8" width="9.140625" style="279"/>
    <col min="11" max="11" width="9.140625" style="280"/>
  </cols>
  <sheetData>
    <row r="1" spans="1:11" s="75" customFormat="1" ht="15.75" thickBot="1" x14ac:dyDescent="0.3">
      <c r="A1" s="1832" t="s">
        <v>2</v>
      </c>
      <c r="B1" s="1335" t="s">
        <v>3</v>
      </c>
      <c r="C1" s="1827" t="s">
        <v>4</v>
      </c>
      <c r="D1" s="1828"/>
      <c r="E1" s="1829"/>
      <c r="F1" s="1834" t="s">
        <v>5</v>
      </c>
      <c r="G1" s="1835"/>
      <c r="H1" s="1836"/>
      <c r="I1" s="1830" t="s">
        <v>1</v>
      </c>
      <c r="J1" s="1831"/>
      <c r="K1" s="112"/>
    </row>
    <row r="2" spans="1:11" s="75" customFormat="1" ht="15.75" thickBot="1" x14ac:dyDescent="0.3">
      <c r="A2" s="1833"/>
      <c r="B2" s="1336" t="s">
        <v>8</v>
      </c>
      <c r="C2" s="113" t="s">
        <v>9</v>
      </c>
      <c r="D2" s="1333" t="s">
        <v>10</v>
      </c>
      <c r="E2" s="1331" t="s">
        <v>11</v>
      </c>
      <c r="F2" s="267" t="s">
        <v>9</v>
      </c>
      <c r="G2" s="1333" t="s">
        <v>10</v>
      </c>
      <c r="H2" s="1331" t="s">
        <v>11</v>
      </c>
      <c r="I2" s="268" t="s">
        <v>6</v>
      </c>
      <c r="J2" s="269" t="s">
        <v>7</v>
      </c>
      <c r="K2" s="112"/>
    </row>
    <row r="3" spans="1:11" s="75" customFormat="1" ht="15.75" thickBot="1" x14ac:dyDescent="0.3">
      <c r="A3" s="1837" t="s">
        <v>521</v>
      </c>
      <c r="B3" s="1837"/>
      <c r="C3" s="1837"/>
      <c r="D3" s="1837"/>
      <c r="E3" s="1837"/>
      <c r="F3" s="1837"/>
      <c r="G3" s="1837"/>
      <c r="H3" s="1837"/>
      <c r="I3" s="1837"/>
      <c r="J3" s="1837"/>
      <c r="K3" s="112"/>
    </row>
    <row r="4" spans="1:11" x14ac:dyDescent="0.25">
      <c r="A4" s="72" t="s">
        <v>129</v>
      </c>
      <c r="B4" s="1337">
        <v>1022</v>
      </c>
      <c r="C4" s="1465" t="s">
        <v>13</v>
      </c>
      <c r="D4" s="1463">
        <v>1000</v>
      </c>
      <c r="E4" s="270" t="s">
        <v>907</v>
      </c>
      <c r="F4" s="270" t="s">
        <v>15</v>
      </c>
      <c r="G4" s="1456">
        <v>1000</v>
      </c>
      <c r="H4" s="270" t="s">
        <v>156</v>
      </c>
      <c r="I4" s="470">
        <v>0.10299266666666666</v>
      </c>
      <c r="J4" s="470">
        <v>5.8070333333333328E-2</v>
      </c>
      <c r="K4" s="474">
        <f>I4+J4</f>
        <v>0.16106299999999998</v>
      </c>
    </row>
    <row r="5" spans="1:11" x14ac:dyDescent="0.25">
      <c r="A5" s="73" t="s">
        <v>90</v>
      </c>
      <c r="B5" s="1338">
        <v>1029</v>
      </c>
      <c r="C5" s="1466" t="s">
        <v>13</v>
      </c>
      <c r="D5" s="1464">
        <v>1000</v>
      </c>
      <c r="E5" s="271" t="s">
        <v>75</v>
      </c>
      <c r="F5" s="271" t="s">
        <v>15</v>
      </c>
      <c r="G5" s="1457">
        <v>1000</v>
      </c>
      <c r="H5" s="271" t="s">
        <v>30</v>
      </c>
      <c r="I5" s="471">
        <v>0.12381033333333333</v>
      </c>
      <c r="J5" s="471">
        <v>0.10737533333333334</v>
      </c>
      <c r="K5" s="474">
        <f t="shared" ref="K5:K69" si="0">I5+J5</f>
        <v>0.23118566666666668</v>
      </c>
    </row>
    <row r="6" spans="1:11" x14ac:dyDescent="0.25">
      <c r="A6" s="273" t="s">
        <v>90</v>
      </c>
      <c r="B6" s="1339">
        <v>10210</v>
      </c>
      <c r="C6" s="1466" t="s">
        <v>13</v>
      </c>
      <c r="D6" s="1458">
        <v>630</v>
      </c>
      <c r="E6" s="274" t="s">
        <v>254</v>
      </c>
      <c r="F6" s="271" t="s">
        <v>15</v>
      </c>
      <c r="G6" s="1458">
        <v>630</v>
      </c>
      <c r="H6" s="274" t="s">
        <v>149</v>
      </c>
      <c r="I6" s="471">
        <v>0.09</v>
      </c>
      <c r="J6" s="471">
        <v>9.2175132275132271E-2</v>
      </c>
      <c r="K6" s="474">
        <f t="shared" si="0"/>
        <v>0.18217513227513227</v>
      </c>
    </row>
    <row r="7" spans="1:11" x14ac:dyDescent="0.25">
      <c r="A7" s="273" t="s">
        <v>90</v>
      </c>
      <c r="B7" s="1339">
        <v>359</v>
      </c>
      <c r="C7" s="1467" t="s">
        <v>13</v>
      </c>
      <c r="D7" s="1458">
        <v>630</v>
      </c>
      <c r="E7" s="274" t="s">
        <v>959</v>
      </c>
      <c r="F7" s="274" t="s">
        <v>15</v>
      </c>
      <c r="G7" s="1458">
        <v>630</v>
      </c>
      <c r="H7" s="274" t="s">
        <v>77</v>
      </c>
      <c r="I7" s="472">
        <v>0.06</v>
      </c>
      <c r="J7" s="472">
        <v>8.5218518518518513E-2</v>
      </c>
      <c r="K7" s="474">
        <f t="shared" si="0"/>
        <v>0.14521851851851852</v>
      </c>
    </row>
    <row r="8" spans="1:11" x14ac:dyDescent="0.25">
      <c r="A8" s="273" t="s">
        <v>231</v>
      </c>
      <c r="B8" s="1339">
        <v>358</v>
      </c>
      <c r="C8" s="1467" t="s">
        <v>13</v>
      </c>
      <c r="D8" s="1458">
        <v>1000</v>
      </c>
      <c r="E8" s="274" t="s">
        <v>29</v>
      </c>
      <c r="F8" s="274" t="s">
        <v>15</v>
      </c>
      <c r="G8" s="1458">
        <v>1000</v>
      </c>
      <c r="H8" s="274" t="s">
        <v>1064</v>
      </c>
      <c r="I8" s="472">
        <v>0.14791499999999999</v>
      </c>
      <c r="J8" s="472">
        <v>0.06</v>
      </c>
      <c r="K8" s="474">
        <f t="shared" si="0"/>
        <v>0.20791499999999999</v>
      </c>
    </row>
    <row r="9" spans="1:11" x14ac:dyDescent="0.25">
      <c r="A9" s="273" t="s">
        <v>90</v>
      </c>
      <c r="B9" s="1339">
        <v>10211</v>
      </c>
      <c r="C9" s="1467" t="s">
        <v>13</v>
      </c>
      <c r="D9" s="1458">
        <v>630</v>
      </c>
      <c r="E9" s="274" t="s">
        <v>152</v>
      </c>
      <c r="F9" s="274" t="s">
        <v>15</v>
      </c>
      <c r="G9" s="1458">
        <v>630</v>
      </c>
      <c r="H9" s="274" t="s">
        <v>192</v>
      </c>
      <c r="I9" s="472">
        <v>0</v>
      </c>
      <c r="J9" s="472">
        <v>1.3913227513227515E-2</v>
      </c>
      <c r="K9" s="474">
        <f t="shared" si="0"/>
        <v>1.3913227513227515E-2</v>
      </c>
    </row>
    <row r="10" spans="1:11" x14ac:dyDescent="0.25">
      <c r="A10" s="273" t="s">
        <v>90</v>
      </c>
      <c r="B10" s="1339">
        <v>10214</v>
      </c>
      <c r="C10" s="1467" t="s">
        <v>13</v>
      </c>
      <c r="D10" s="1458">
        <v>1250</v>
      </c>
      <c r="E10" s="274" t="s">
        <v>43</v>
      </c>
      <c r="F10" s="274" t="s">
        <v>15</v>
      </c>
      <c r="G10" s="1458">
        <v>1250</v>
      </c>
      <c r="H10" s="274" t="s">
        <v>43</v>
      </c>
      <c r="I10" s="472">
        <v>0.12183813333333332</v>
      </c>
      <c r="J10" s="472">
        <v>9.7295199999999998E-2</v>
      </c>
      <c r="K10" s="474">
        <f t="shared" si="0"/>
        <v>0.21913333333333332</v>
      </c>
    </row>
    <row r="11" spans="1:11" x14ac:dyDescent="0.25">
      <c r="A11" s="273" t="s">
        <v>231</v>
      </c>
      <c r="B11" s="1339">
        <v>10213</v>
      </c>
      <c r="C11" s="1467" t="s">
        <v>13</v>
      </c>
      <c r="D11" s="1458">
        <v>1250</v>
      </c>
      <c r="E11" s="274" t="s">
        <v>174</v>
      </c>
      <c r="F11" s="274" t="s">
        <v>15</v>
      </c>
      <c r="G11" s="1458">
        <v>1250</v>
      </c>
      <c r="H11" s="274" t="s">
        <v>83</v>
      </c>
      <c r="I11" s="472">
        <v>9.7821119999999998E-2</v>
      </c>
      <c r="J11" s="472">
        <v>0.13428490666666668</v>
      </c>
      <c r="K11" s="474">
        <f t="shared" si="0"/>
        <v>0.23210602666666669</v>
      </c>
    </row>
    <row r="12" spans="1:11" x14ac:dyDescent="0.25">
      <c r="A12" s="273" t="s">
        <v>90</v>
      </c>
      <c r="B12" s="1339">
        <v>10212</v>
      </c>
      <c r="C12" s="1467" t="s">
        <v>13</v>
      </c>
      <c r="D12" s="1458">
        <v>630</v>
      </c>
      <c r="E12" s="274" t="s">
        <v>1056</v>
      </c>
      <c r="F12" s="274" t="s">
        <v>15</v>
      </c>
      <c r="G12" s="1458">
        <v>630</v>
      </c>
      <c r="H12" s="274" t="s">
        <v>266</v>
      </c>
      <c r="I12" s="472">
        <v>0.1</v>
      </c>
      <c r="J12" s="472">
        <v>0.1283495238095238</v>
      </c>
      <c r="K12" s="474">
        <f>I12+J12</f>
        <v>0.22834952380952381</v>
      </c>
    </row>
    <row r="13" spans="1:11" x14ac:dyDescent="0.25">
      <c r="A13" s="273" t="s">
        <v>90</v>
      </c>
      <c r="B13" s="1339">
        <v>1028</v>
      </c>
      <c r="C13" s="1467" t="s">
        <v>13</v>
      </c>
      <c r="D13" s="1458">
        <v>1250</v>
      </c>
      <c r="E13" s="274" t="s">
        <v>215</v>
      </c>
      <c r="F13" s="274" t="s">
        <v>15</v>
      </c>
      <c r="G13" s="1458">
        <v>1250</v>
      </c>
      <c r="H13" s="274" t="s">
        <v>55</v>
      </c>
      <c r="I13" s="472">
        <v>0.09</v>
      </c>
      <c r="J13" s="472">
        <v>8.6776800000000001E-2</v>
      </c>
      <c r="K13" s="474">
        <f t="shared" si="0"/>
        <v>0.17677680000000001</v>
      </c>
    </row>
    <row r="14" spans="1:11" x14ac:dyDescent="0.25">
      <c r="A14" s="273" t="s">
        <v>90</v>
      </c>
      <c r="B14" s="1339">
        <v>1027</v>
      </c>
      <c r="C14" s="1467" t="s">
        <v>13</v>
      </c>
      <c r="D14" s="1458">
        <v>1000</v>
      </c>
      <c r="E14" s="274" t="s">
        <v>1057</v>
      </c>
      <c r="F14" s="274" t="s">
        <v>15</v>
      </c>
      <c r="G14" s="1458">
        <v>1000</v>
      </c>
      <c r="H14" s="274" t="s">
        <v>1057</v>
      </c>
      <c r="I14" s="472">
        <v>0.1163598</v>
      </c>
      <c r="J14" s="472">
        <v>8.6338533333333328E-2</v>
      </c>
      <c r="K14" s="474">
        <f t="shared" si="0"/>
        <v>0.20269833333333331</v>
      </c>
    </row>
    <row r="15" spans="1:11" x14ac:dyDescent="0.25">
      <c r="A15" s="273" t="s">
        <v>90</v>
      </c>
      <c r="B15" s="1340">
        <v>1025</v>
      </c>
      <c r="C15" s="1467" t="s">
        <v>13</v>
      </c>
      <c r="D15" s="73">
        <v>1250</v>
      </c>
      <c r="E15" s="274" t="s">
        <v>232</v>
      </c>
      <c r="F15" s="274" t="s">
        <v>15</v>
      </c>
      <c r="G15" s="73">
        <v>1250</v>
      </c>
      <c r="H15" s="274" t="s">
        <v>55</v>
      </c>
      <c r="I15" s="404">
        <v>0.11394933333333333</v>
      </c>
      <c r="J15" s="404">
        <v>9.6769279999999999E-2</v>
      </c>
      <c r="K15" s="474">
        <f t="shared" si="0"/>
        <v>0.21071861333333333</v>
      </c>
    </row>
    <row r="16" spans="1:11" x14ac:dyDescent="0.25">
      <c r="A16" s="73" t="s">
        <v>90</v>
      </c>
      <c r="B16" s="1340">
        <v>1024</v>
      </c>
      <c r="C16" s="1467" t="s">
        <v>13</v>
      </c>
      <c r="D16" s="73">
        <v>1250</v>
      </c>
      <c r="E16" s="274" t="s">
        <v>232</v>
      </c>
      <c r="F16" s="274" t="s">
        <v>15</v>
      </c>
      <c r="G16" s="73">
        <v>1250</v>
      </c>
      <c r="H16" s="274" t="s">
        <v>55</v>
      </c>
      <c r="I16" s="404">
        <v>9.5892746666666667E-2</v>
      </c>
      <c r="J16" s="404">
        <v>0.10343093333333334</v>
      </c>
      <c r="K16" s="474">
        <f t="shared" si="0"/>
        <v>0.19932368</v>
      </c>
    </row>
    <row r="17" spans="1:11" x14ac:dyDescent="0.25">
      <c r="A17" s="73" t="s">
        <v>90</v>
      </c>
      <c r="B17" s="1340">
        <v>1023</v>
      </c>
      <c r="C17" s="1467" t="s">
        <v>13</v>
      </c>
      <c r="D17" s="73">
        <v>1250</v>
      </c>
      <c r="E17" s="274" t="s">
        <v>856</v>
      </c>
      <c r="F17" s="274" t="s">
        <v>15</v>
      </c>
      <c r="G17" s="73">
        <v>1250</v>
      </c>
      <c r="H17" s="274" t="s">
        <v>55</v>
      </c>
      <c r="I17" s="404">
        <v>6.1357333333333331E-3</v>
      </c>
      <c r="J17" s="404">
        <v>1.0518399999999999E-2</v>
      </c>
      <c r="K17" s="474">
        <f t="shared" si="0"/>
        <v>1.6654133333333331E-2</v>
      </c>
    </row>
    <row r="18" spans="1:11" x14ac:dyDescent="0.25">
      <c r="A18" s="73" t="s">
        <v>90</v>
      </c>
      <c r="B18" s="1340">
        <v>20011</v>
      </c>
      <c r="C18" s="1467" t="s">
        <v>13</v>
      </c>
      <c r="D18" s="73">
        <v>1250</v>
      </c>
      <c r="E18" s="274" t="s">
        <v>388</v>
      </c>
      <c r="F18" s="274" t="s">
        <v>15</v>
      </c>
      <c r="G18" s="73">
        <v>1250</v>
      </c>
      <c r="H18" s="274" t="s">
        <v>74</v>
      </c>
      <c r="I18" s="404">
        <v>9.2912533333333325E-2</v>
      </c>
      <c r="J18" s="404">
        <v>0.19</v>
      </c>
      <c r="K18" s="474">
        <f>I18+J18</f>
        <v>0.28291253333333333</v>
      </c>
    </row>
    <row r="19" spans="1:11" x14ac:dyDescent="0.25">
      <c r="A19" s="73" t="s">
        <v>90</v>
      </c>
      <c r="B19" s="1340">
        <v>20011</v>
      </c>
      <c r="C19" s="1467" t="s">
        <v>13</v>
      </c>
      <c r="D19" s="73">
        <v>1600</v>
      </c>
      <c r="E19" s="274" t="s">
        <v>274</v>
      </c>
      <c r="F19" s="274" t="s">
        <v>15</v>
      </c>
      <c r="G19" s="73">
        <v>1600</v>
      </c>
      <c r="H19" s="274" t="s">
        <v>192</v>
      </c>
      <c r="I19" s="404">
        <v>2.3967708333333334E-2</v>
      </c>
      <c r="J19" s="404">
        <v>0.1492845833333333</v>
      </c>
      <c r="K19" s="474">
        <f t="shared" si="0"/>
        <v>0.17325229166666664</v>
      </c>
    </row>
    <row r="20" spans="1:11" x14ac:dyDescent="0.25">
      <c r="A20" s="273" t="s">
        <v>90</v>
      </c>
      <c r="B20" s="1339">
        <v>20011</v>
      </c>
      <c r="C20" s="1467" t="s">
        <v>13</v>
      </c>
      <c r="D20" s="1458">
        <v>630</v>
      </c>
      <c r="E20" s="274" t="s">
        <v>161</v>
      </c>
      <c r="F20" s="274" t="s">
        <v>15</v>
      </c>
      <c r="G20" s="1458">
        <v>630</v>
      </c>
      <c r="H20" s="274">
        <v>0</v>
      </c>
      <c r="I20" s="472">
        <v>5.2174603174603177E-3</v>
      </c>
      <c r="J20" s="472">
        <v>0</v>
      </c>
      <c r="K20" s="474">
        <f t="shared" si="0"/>
        <v>5.2174603174603177E-3</v>
      </c>
    </row>
    <row r="21" spans="1:11" x14ac:dyDescent="0.25">
      <c r="A21" s="273" t="s">
        <v>90</v>
      </c>
      <c r="B21" s="1339">
        <v>20013</v>
      </c>
      <c r="C21" s="1467" t="s">
        <v>13</v>
      </c>
      <c r="D21" s="1458">
        <v>1250</v>
      </c>
      <c r="E21" s="274" t="s">
        <v>388</v>
      </c>
      <c r="F21" s="274" t="s">
        <v>15</v>
      </c>
      <c r="G21" s="1458">
        <v>1250</v>
      </c>
      <c r="H21" s="274" t="s">
        <v>77</v>
      </c>
      <c r="I21" s="472">
        <v>7.187573333333333E-2</v>
      </c>
      <c r="J21" s="472">
        <v>9.1159466666666675E-2</v>
      </c>
      <c r="K21" s="474">
        <f t="shared" si="0"/>
        <v>0.16303519999999999</v>
      </c>
    </row>
    <row r="22" spans="1:11" x14ac:dyDescent="0.25">
      <c r="A22" s="273" t="s">
        <v>90</v>
      </c>
      <c r="B22" s="1341" t="s">
        <v>1054</v>
      </c>
      <c r="C22" s="1467" t="s">
        <v>13</v>
      </c>
      <c r="D22" s="1458">
        <v>1250</v>
      </c>
      <c r="E22" s="274" t="s">
        <v>388</v>
      </c>
      <c r="F22" s="274" t="s">
        <v>15</v>
      </c>
      <c r="G22" s="1458">
        <v>1250</v>
      </c>
      <c r="H22" s="274" t="s">
        <v>77</v>
      </c>
      <c r="I22" s="472">
        <v>6.5739999999999993E-2</v>
      </c>
      <c r="J22" s="472">
        <v>0.03</v>
      </c>
      <c r="K22" s="474">
        <f t="shared" si="0"/>
        <v>9.5739999999999992E-2</v>
      </c>
    </row>
    <row r="23" spans="1:11" x14ac:dyDescent="0.25">
      <c r="A23" s="273" t="s">
        <v>90</v>
      </c>
      <c r="B23" s="1341" t="s">
        <v>1055</v>
      </c>
      <c r="C23" s="1467" t="s">
        <v>13</v>
      </c>
      <c r="D23" s="1458">
        <v>1250</v>
      </c>
      <c r="E23" s="274" t="s">
        <v>334</v>
      </c>
      <c r="F23" s="274" t="s">
        <v>15</v>
      </c>
      <c r="G23" s="1458">
        <v>1250</v>
      </c>
      <c r="H23" s="274" t="s">
        <v>274</v>
      </c>
      <c r="I23" s="472">
        <v>0.09</v>
      </c>
      <c r="J23" s="472">
        <v>0.09</v>
      </c>
      <c r="K23" s="474">
        <f>I23+J23</f>
        <v>0.18</v>
      </c>
    </row>
    <row r="24" spans="1:11" x14ac:dyDescent="0.25">
      <c r="A24" s="273" t="s">
        <v>90</v>
      </c>
      <c r="B24" s="1339">
        <v>20010</v>
      </c>
      <c r="C24" s="1467" t="s">
        <v>13</v>
      </c>
      <c r="D24" s="1458">
        <v>2500</v>
      </c>
      <c r="E24" s="274" t="s">
        <v>327</v>
      </c>
      <c r="F24" s="274" t="s">
        <v>15</v>
      </c>
      <c r="G24" s="1458">
        <v>2500</v>
      </c>
      <c r="H24" s="274" t="s">
        <v>273</v>
      </c>
      <c r="I24" s="472">
        <v>3.1555200000000005E-2</v>
      </c>
      <c r="J24" s="472">
        <v>3.1555200000000005E-2</v>
      </c>
      <c r="K24" s="474">
        <f t="shared" si="0"/>
        <v>6.3110400000000011E-2</v>
      </c>
    </row>
    <row r="25" spans="1:11" x14ac:dyDescent="0.25">
      <c r="A25" s="273" t="s">
        <v>90</v>
      </c>
      <c r="B25" s="1339">
        <v>20004</v>
      </c>
      <c r="C25" s="1467" t="s">
        <v>13</v>
      </c>
      <c r="D25" s="1458">
        <v>1250</v>
      </c>
      <c r="E25" s="274" t="s">
        <v>656</v>
      </c>
      <c r="F25" s="274" t="s">
        <v>15</v>
      </c>
      <c r="G25" s="1458">
        <v>1250</v>
      </c>
      <c r="H25" s="274" t="s">
        <v>622</v>
      </c>
      <c r="I25" s="472">
        <v>0.12622080000000002</v>
      </c>
      <c r="J25" s="472">
        <v>0.02</v>
      </c>
      <c r="K25" s="474">
        <f t="shared" si="0"/>
        <v>0.14622080000000001</v>
      </c>
    </row>
    <row r="26" spans="1:11" x14ac:dyDescent="0.25">
      <c r="A26" s="273" t="s">
        <v>90</v>
      </c>
      <c r="B26" s="1339">
        <v>20005</v>
      </c>
      <c r="C26" s="1467" t="s">
        <v>13</v>
      </c>
      <c r="D26" s="1458">
        <v>1250</v>
      </c>
      <c r="E26" s="274" t="s">
        <v>192</v>
      </c>
      <c r="F26" s="274" t="s">
        <v>15</v>
      </c>
      <c r="G26" s="1458">
        <v>1250</v>
      </c>
      <c r="H26" s="274" t="s">
        <v>388</v>
      </c>
      <c r="I26" s="472">
        <v>8.6776800000000001E-2</v>
      </c>
      <c r="J26" s="472">
        <v>0.15</v>
      </c>
      <c r="K26" s="474">
        <f t="shared" si="0"/>
        <v>0.23677680000000001</v>
      </c>
    </row>
    <row r="27" spans="1:11" x14ac:dyDescent="0.25">
      <c r="A27" s="273" t="s">
        <v>90</v>
      </c>
      <c r="B27" s="1339">
        <v>10006</v>
      </c>
      <c r="C27" s="1467" t="s">
        <v>13</v>
      </c>
      <c r="D27" s="1458">
        <v>1250</v>
      </c>
      <c r="E27" s="274" t="s">
        <v>1058</v>
      </c>
      <c r="F27" s="274" t="s">
        <v>15</v>
      </c>
      <c r="G27" s="1458">
        <v>1250</v>
      </c>
      <c r="H27" s="274" t="s">
        <v>296</v>
      </c>
      <c r="I27" s="472">
        <v>0.11500117333333333</v>
      </c>
      <c r="J27" s="472">
        <v>0.01</v>
      </c>
      <c r="K27" s="474">
        <f t="shared" si="0"/>
        <v>0.12500117333333333</v>
      </c>
    </row>
    <row r="28" spans="1:11" x14ac:dyDescent="0.25">
      <c r="A28" s="273" t="s">
        <v>90</v>
      </c>
      <c r="B28" s="1339">
        <v>20012</v>
      </c>
      <c r="C28" s="1467" t="s">
        <v>13</v>
      </c>
      <c r="D28" s="1458">
        <v>1250</v>
      </c>
      <c r="E28" s="274" t="s">
        <v>274</v>
      </c>
      <c r="F28" s="274" t="s">
        <v>15</v>
      </c>
      <c r="G28" s="1458">
        <v>1250</v>
      </c>
      <c r="H28" s="274" t="s">
        <v>77</v>
      </c>
      <c r="I28" s="472">
        <v>7.5381866666666672E-2</v>
      </c>
      <c r="J28" s="472">
        <v>0.12271466666666668</v>
      </c>
      <c r="K28" s="474">
        <f t="shared" si="0"/>
        <v>0.19809653333333335</v>
      </c>
    </row>
    <row r="29" spans="1:11" x14ac:dyDescent="0.25">
      <c r="A29" s="273" t="s">
        <v>129</v>
      </c>
      <c r="B29" s="1339">
        <v>16350</v>
      </c>
      <c r="C29" s="1467" t="s">
        <v>13</v>
      </c>
      <c r="D29" s="1458">
        <v>1600</v>
      </c>
      <c r="E29" s="274" t="s">
        <v>65</v>
      </c>
      <c r="F29" s="274" t="s">
        <v>15</v>
      </c>
      <c r="G29" s="1458">
        <v>1600</v>
      </c>
      <c r="H29" s="274" t="s">
        <v>65</v>
      </c>
      <c r="I29" s="472">
        <v>3.9444E-2</v>
      </c>
      <c r="J29" s="472">
        <v>0.05</v>
      </c>
      <c r="K29" s="474">
        <f t="shared" si="0"/>
        <v>8.9443999999999996E-2</v>
      </c>
    </row>
    <row r="30" spans="1:11" x14ac:dyDescent="0.25">
      <c r="A30" s="273" t="s">
        <v>90</v>
      </c>
      <c r="B30" s="1339">
        <v>16355</v>
      </c>
      <c r="C30" s="1467" t="s">
        <v>13</v>
      </c>
      <c r="D30" s="1458">
        <v>1250</v>
      </c>
      <c r="E30" s="274" t="s">
        <v>1059</v>
      </c>
      <c r="F30" s="274" t="s">
        <v>15</v>
      </c>
      <c r="G30" s="1458">
        <v>1250</v>
      </c>
      <c r="H30" s="274" t="s">
        <v>528</v>
      </c>
      <c r="I30" s="472">
        <v>3.9268693333333334E-2</v>
      </c>
      <c r="J30" s="472">
        <v>0.05</v>
      </c>
      <c r="K30" s="474">
        <f t="shared" si="0"/>
        <v>8.9268693333333343E-2</v>
      </c>
    </row>
    <row r="31" spans="1:11" x14ac:dyDescent="0.25">
      <c r="A31" s="273" t="s">
        <v>90</v>
      </c>
      <c r="B31" s="1339">
        <v>16357</v>
      </c>
      <c r="C31" s="1467" t="s">
        <v>13</v>
      </c>
      <c r="D31" s="1458">
        <v>1600</v>
      </c>
      <c r="E31" s="274" t="s">
        <v>63</v>
      </c>
      <c r="F31" s="274" t="s">
        <v>15</v>
      </c>
      <c r="G31" s="1458">
        <v>1600</v>
      </c>
      <c r="H31" s="274" t="s">
        <v>240</v>
      </c>
      <c r="I31" s="472">
        <v>0.05</v>
      </c>
      <c r="J31" s="472">
        <v>6.3959541666666661E-2</v>
      </c>
      <c r="K31" s="474">
        <f t="shared" si="0"/>
        <v>0.11395954166666666</v>
      </c>
    </row>
    <row r="32" spans="1:11" x14ac:dyDescent="0.25">
      <c r="A32" s="273" t="s">
        <v>90</v>
      </c>
      <c r="B32" s="1342">
        <v>16354</v>
      </c>
      <c r="C32" s="1468" t="s">
        <v>13</v>
      </c>
      <c r="D32" s="273">
        <v>1250</v>
      </c>
      <c r="E32" s="275" t="s">
        <v>161</v>
      </c>
      <c r="F32" s="275" t="s">
        <v>15</v>
      </c>
      <c r="G32" s="273">
        <v>1250</v>
      </c>
      <c r="H32" s="275" t="s">
        <v>161</v>
      </c>
      <c r="I32" s="473">
        <v>6.135733333333334E-2</v>
      </c>
      <c r="J32" s="473">
        <v>0.08</v>
      </c>
      <c r="K32" s="474">
        <f t="shared" si="0"/>
        <v>0.14135733333333333</v>
      </c>
    </row>
    <row r="33" spans="1:11" x14ac:dyDescent="0.25">
      <c r="A33" s="273" t="s">
        <v>90</v>
      </c>
      <c r="B33" s="1339">
        <v>16353</v>
      </c>
      <c r="C33" s="1467" t="s">
        <v>13</v>
      </c>
      <c r="D33" s="1458">
        <v>1600</v>
      </c>
      <c r="E33" s="274" t="s">
        <v>63</v>
      </c>
      <c r="F33" s="274" t="s">
        <v>15</v>
      </c>
      <c r="G33" s="1458">
        <v>1600</v>
      </c>
      <c r="H33" s="274" t="s">
        <v>63</v>
      </c>
      <c r="I33" s="472">
        <v>9.1899041666666667E-2</v>
      </c>
      <c r="J33" s="472">
        <v>0.112168875</v>
      </c>
      <c r="K33" s="474">
        <f t="shared" si="0"/>
        <v>0.20406791666666668</v>
      </c>
    </row>
    <row r="34" spans="1:11" x14ac:dyDescent="0.25">
      <c r="A34" s="273" t="s">
        <v>90</v>
      </c>
      <c r="B34" s="1339">
        <v>16352</v>
      </c>
      <c r="C34" s="1467" t="s">
        <v>13</v>
      </c>
      <c r="D34" s="1458">
        <v>1250</v>
      </c>
      <c r="E34" s="274" t="s">
        <v>85</v>
      </c>
      <c r="F34" s="274" t="s">
        <v>15</v>
      </c>
      <c r="G34" s="1458">
        <v>1250</v>
      </c>
      <c r="H34" s="274" t="s">
        <v>72</v>
      </c>
      <c r="I34" s="472">
        <v>0.20037552</v>
      </c>
      <c r="J34" s="472">
        <v>8.9406399999999997E-3</v>
      </c>
      <c r="K34" s="474">
        <f t="shared" si="0"/>
        <v>0.20931616</v>
      </c>
    </row>
    <row r="35" spans="1:11" x14ac:dyDescent="0.25">
      <c r="A35" s="273" t="s">
        <v>90</v>
      </c>
      <c r="B35" s="1339">
        <v>16356</v>
      </c>
      <c r="C35" s="1467" t="s">
        <v>13</v>
      </c>
      <c r="D35" s="1458">
        <v>1600</v>
      </c>
      <c r="E35" s="274" t="s">
        <v>44</v>
      </c>
      <c r="F35" s="274" t="s">
        <v>15</v>
      </c>
      <c r="G35" s="1458">
        <v>1600</v>
      </c>
      <c r="H35" s="274" t="s">
        <v>63</v>
      </c>
      <c r="I35" s="472">
        <v>4.2457083333333333E-2</v>
      </c>
      <c r="J35" s="472">
        <v>4.9852833333333332E-2</v>
      </c>
      <c r="K35" s="474">
        <f t="shared" si="0"/>
        <v>9.2309916666666658E-2</v>
      </c>
    </row>
    <row r="36" spans="1:11" x14ac:dyDescent="0.25">
      <c r="A36" s="273" t="s">
        <v>90</v>
      </c>
      <c r="B36" s="1339">
        <v>1</v>
      </c>
      <c r="C36" s="1467" t="s">
        <v>13</v>
      </c>
      <c r="D36" s="1458">
        <v>2500</v>
      </c>
      <c r="E36" s="274" t="s">
        <v>1060</v>
      </c>
      <c r="F36" s="274" t="s">
        <v>15</v>
      </c>
      <c r="G36" s="1458">
        <v>2500</v>
      </c>
      <c r="H36" s="274" t="s">
        <v>483</v>
      </c>
      <c r="I36" s="472">
        <v>0.09</v>
      </c>
      <c r="J36" s="472">
        <v>7.4943599999999999E-2</v>
      </c>
      <c r="K36" s="474">
        <f t="shared" si="0"/>
        <v>0.1649436</v>
      </c>
    </row>
    <row r="37" spans="1:11" x14ac:dyDescent="0.25">
      <c r="A37" s="273" t="s">
        <v>90</v>
      </c>
      <c r="B37" s="1339">
        <v>2</v>
      </c>
      <c r="C37" s="1467" t="s">
        <v>13</v>
      </c>
      <c r="D37" s="1458">
        <v>1600</v>
      </c>
      <c r="E37" s="274" t="s">
        <v>159</v>
      </c>
      <c r="F37" s="275" t="s">
        <v>15</v>
      </c>
      <c r="G37" s="273">
        <v>1600</v>
      </c>
      <c r="H37" s="275" t="s">
        <v>239</v>
      </c>
      <c r="I37" s="472">
        <v>0.10271875</v>
      </c>
      <c r="J37" s="473">
        <v>7.9435833333333331E-2</v>
      </c>
      <c r="K37" s="474">
        <f t="shared" si="0"/>
        <v>0.18215458333333334</v>
      </c>
    </row>
    <row r="38" spans="1:11" x14ac:dyDescent="0.25">
      <c r="A38" s="273" t="s">
        <v>129</v>
      </c>
      <c r="B38" s="1342">
        <v>13600</v>
      </c>
      <c r="C38" s="1468" t="s">
        <v>13</v>
      </c>
      <c r="D38" s="273">
        <v>630</v>
      </c>
      <c r="E38" s="275" t="s">
        <v>273</v>
      </c>
      <c r="F38" s="275" t="s">
        <v>15</v>
      </c>
      <c r="G38" s="273">
        <v>630</v>
      </c>
      <c r="H38" s="275" t="s">
        <v>273</v>
      </c>
      <c r="I38" s="473">
        <v>0</v>
      </c>
      <c r="J38" s="473">
        <v>2.0174179894179894E-2</v>
      </c>
      <c r="K38" s="474">
        <f t="shared" si="0"/>
        <v>2.0174179894179894E-2</v>
      </c>
    </row>
    <row r="39" spans="1:11" x14ac:dyDescent="0.25">
      <c r="A39" s="43" t="s">
        <v>90</v>
      </c>
      <c r="B39" s="1339">
        <v>13601</v>
      </c>
      <c r="C39" s="1468" t="s">
        <v>13</v>
      </c>
      <c r="D39" s="273">
        <v>1600</v>
      </c>
      <c r="E39" s="275" t="s">
        <v>240</v>
      </c>
      <c r="F39" s="275" t="s">
        <v>15</v>
      </c>
      <c r="G39" s="273">
        <v>1600</v>
      </c>
      <c r="H39" s="275" t="s">
        <v>161</v>
      </c>
      <c r="I39" s="473">
        <v>1.6435E-3</v>
      </c>
      <c r="J39" s="473">
        <v>1.0956666666666667E-3</v>
      </c>
      <c r="K39" s="474">
        <f t="shared" si="0"/>
        <v>2.7391666666666667E-3</v>
      </c>
    </row>
    <row r="40" spans="1:11" x14ac:dyDescent="0.25">
      <c r="A40" s="273" t="s">
        <v>90</v>
      </c>
      <c r="B40" s="1339">
        <v>13611</v>
      </c>
      <c r="C40" s="1467" t="s">
        <v>13</v>
      </c>
      <c r="D40" s="273">
        <v>630</v>
      </c>
      <c r="E40" s="274" t="s">
        <v>155</v>
      </c>
      <c r="F40" s="274" t="s">
        <v>15</v>
      </c>
      <c r="G40" s="1458">
        <v>630</v>
      </c>
      <c r="H40" s="274" t="s">
        <v>1065</v>
      </c>
      <c r="I40" s="472">
        <v>0</v>
      </c>
      <c r="J40" s="472">
        <v>8.3479365079365086E-4</v>
      </c>
      <c r="K40" s="474">
        <f t="shared" si="0"/>
        <v>8.3479365079365086E-4</v>
      </c>
    </row>
    <row r="41" spans="1:11" x14ac:dyDescent="0.25">
      <c r="A41" s="273" t="s">
        <v>90</v>
      </c>
      <c r="B41" s="1339">
        <v>13405</v>
      </c>
      <c r="C41" s="1467" t="s">
        <v>13</v>
      </c>
      <c r="D41" s="1458">
        <v>400</v>
      </c>
      <c r="E41" s="274" t="s">
        <v>161</v>
      </c>
      <c r="F41" s="274" t="s">
        <v>15</v>
      </c>
      <c r="G41" s="1458">
        <v>400</v>
      </c>
      <c r="H41" s="274" t="s">
        <v>240</v>
      </c>
      <c r="I41" s="472">
        <v>0.13147999999999999</v>
      </c>
      <c r="J41" s="472">
        <v>6.5739999999999993E-2</v>
      </c>
      <c r="K41" s="474">
        <f t="shared" si="0"/>
        <v>0.19721999999999998</v>
      </c>
    </row>
    <row r="42" spans="1:11" x14ac:dyDescent="0.25">
      <c r="A42" s="273" t="s">
        <v>90</v>
      </c>
      <c r="B42" s="1339">
        <v>16302</v>
      </c>
      <c r="C42" s="1467" t="s">
        <v>13</v>
      </c>
      <c r="D42" s="1458">
        <v>1000</v>
      </c>
      <c r="E42" s="274" t="s">
        <v>239</v>
      </c>
      <c r="F42" s="274" t="s">
        <v>15</v>
      </c>
      <c r="G42" s="1458">
        <v>1000</v>
      </c>
      <c r="H42" s="274" t="s">
        <v>62</v>
      </c>
      <c r="I42" s="472">
        <v>2.8487333333333337E-2</v>
      </c>
      <c r="J42" s="472">
        <v>3.9444E-2</v>
      </c>
      <c r="K42" s="474">
        <f t="shared" si="0"/>
        <v>6.7931333333333344E-2</v>
      </c>
    </row>
    <row r="43" spans="1:11" x14ac:dyDescent="0.25">
      <c r="A43" s="273" t="s">
        <v>90</v>
      </c>
      <c r="B43" s="1339">
        <v>16303</v>
      </c>
      <c r="C43" s="1467" t="s">
        <v>13</v>
      </c>
      <c r="D43" s="1458">
        <v>1250</v>
      </c>
      <c r="E43" s="274" t="s">
        <v>483</v>
      </c>
      <c r="F43" s="274" t="s">
        <v>15</v>
      </c>
      <c r="G43" s="1458">
        <v>1250</v>
      </c>
      <c r="H43" s="274" t="s">
        <v>483</v>
      </c>
      <c r="I43" s="472">
        <v>0</v>
      </c>
      <c r="J43" s="472">
        <v>0</v>
      </c>
      <c r="K43" s="474">
        <f t="shared" si="0"/>
        <v>0</v>
      </c>
    </row>
    <row r="44" spans="1:11" x14ac:dyDescent="0.25">
      <c r="A44" s="273" t="s">
        <v>90</v>
      </c>
      <c r="B44" s="1339">
        <v>16308</v>
      </c>
      <c r="C44" s="1467" t="s">
        <v>13</v>
      </c>
      <c r="D44" s="1458">
        <v>1250</v>
      </c>
      <c r="E44" s="274" t="s">
        <v>161</v>
      </c>
      <c r="F44" s="274" t="s">
        <v>15</v>
      </c>
      <c r="G44" s="274">
        <v>1250</v>
      </c>
      <c r="H44" s="274" t="s">
        <v>161</v>
      </c>
      <c r="I44" s="472">
        <v>0.11044320000000001</v>
      </c>
      <c r="J44" s="472">
        <v>0.10080133333333333</v>
      </c>
      <c r="K44" s="474">
        <f t="shared" si="0"/>
        <v>0.21124453333333332</v>
      </c>
    </row>
    <row r="45" spans="1:11" x14ac:dyDescent="0.25">
      <c r="A45" s="273" t="s">
        <v>90</v>
      </c>
      <c r="B45" s="1339">
        <v>34</v>
      </c>
      <c r="C45" s="1467" t="s">
        <v>13</v>
      </c>
      <c r="D45" s="1458">
        <v>1250</v>
      </c>
      <c r="E45" s="274" t="s">
        <v>161</v>
      </c>
      <c r="F45" s="274" t="s">
        <v>15</v>
      </c>
      <c r="G45" s="274">
        <v>1250</v>
      </c>
      <c r="H45" s="274" t="s">
        <v>161</v>
      </c>
      <c r="I45" s="472">
        <v>1.8056586666666666E-2</v>
      </c>
      <c r="J45" s="472">
        <v>0.12183813333333332</v>
      </c>
      <c r="K45" s="474">
        <f t="shared" si="0"/>
        <v>0.13989471999999997</v>
      </c>
    </row>
    <row r="46" spans="1:11" x14ac:dyDescent="0.25">
      <c r="A46" s="273" t="s">
        <v>90</v>
      </c>
      <c r="B46" s="1339">
        <v>16301</v>
      </c>
      <c r="C46" s="1467" t="s">
        <v>13</v>
      </c>
      <c r="D46" s="1458">
        <v>1000</v>
      </c>
      <c r="E46" s="274" t="s">
        <v>161</v>
      </c>
      <c r="F46" s="274" t="s">
        <v>15</v>
      </c>
      <c r="G46" s="1458">
        <v>1000</v>
      </c>
      <c r="H46" s="274" t="s">
        <v>161</v>
      </c>
      <c r="I46" s="472">
        <v>0.20510880000000001</v>
      </c>
      <c r="J46" s="472">
        <v>0.25419466666666668</v>
      </c>
      <c r="K46" s="474">
        <f t="shared" si="0"/>
        <v>0.45930346666666666</v>
      </c>
    </row>
    <row r="47" spans="1:11" x14ac:dyDescent="0.25">
      <c r="A47" s="273" t="s">
        <v>90</v>
      </c>
      <c r="B47" s="1339">
        <v>16300</v>
      </c>
      <c r="C47" s="1467" t="s">
        <v>13</v>
      </c>
      <c r="D47" s="1458">
        <v>1600</v>
      </c>
      <c r="E47" s="274" t="s">
        <v>72</v>
      </c>
      <c r="F47" s="274" t="s">
        <v>15</v>
      </c>
      <c r="G47" s="1458">
        <v>1600</v>
      </c>
      <c r="H47" s="274" t="s">
        <v>161</v>
      </c>
      <c r="I47" s="472">
        <v>6.2042124999999997E-2</v>
      </c>
      <c r="J47" s="472">
        <v>7.3272708333333339E-2</v>
      </c>
      <c r="K47" s="474">
        <f t="shared" si="0"/>
        <v>0.13531483333333333</v>
      </c>
    </row>
    <row r="48" spans="1:11" x14ac:dyDescent="0.25">
      <c r="A48" s="273" t="s">
        <v>90</v>
      </c>
      <c r="B48" s="1339">
        <v>16306</v>
      </c>
      <c r="C48" s="1467" t="s">
        <v>13</v>
      </c>
      <c r="D48" s="1458">
        <v>1000</v>
      </c>
      <c r="E48" s="274" t="s">
        <v>28</v>
      </c>
      <c r="F48" s="274" t="s">
        <v>15</v>
      </c>
      <c r="G48" s="1458">
        <v>1000</v>
      </c>
      <c r="H48" s="274" t="s">
        <v>28</v>
      </c>
      <c r="I48" s="472">
        <v>0.21365500000000001</v>
      </c>
      <c r="J48" s="472">
        <v>0.11723633333333333</v>
      </c>
      <c r="K48" s="474">
        <f t="shared" si="0"/>
        <v>0.33089133333333332</v>
      </c>
    </row>
    <row r="49" spans="1:11" x14ac:dyDescent="0.25">
      <c r="A49" s="273" t="s">
        <v>90</v>
      </c>
      <c r="B49" s="1339">
        <v>16307</v>
      </c>
      <c r="C49" s="1467" t="s">
        <v>13</v>
      </c>
      <c r="D49" s="1458">
        <v>1250</v>
      </c>
      <c r="E49" s="274" t="s">
        <v>28</v>
      </c>
      <c r="F49" s="274" t="s">
        <v>15</v>
      </c>
      <c r="G49" s="1458">
        <v>1250</v>
      </c>
      <c r="H49" s="274" t="s">
        <v>77</v>
      </c>
      <c r="I49" s="472">
        <v>0.2024792</v>
      </c>
      <c r="J49" s="472">
        <v>0.17968933333333334</v>
      </c>
      <c r="K49" s="474">
        <f t="shared" si="0"/>
        <v>0.38216853333333334</v>
      </c>
    </row>
    <row r="50" spans="1:11" x14ac:dyDescent="0.25">
      <c r="A50" s="273" t="s">
        <v>90</v>
      </c>
      <c r="B50" s="1339">
        <v>13</v>
      </c>
      <c r="C50" s="1467" t="s">
        <v>13</v>
      </c>
      <c r="D50" s="1458">
        <v>1600</v>
      </c>
      <c r="E50" s="274" t="s">
        <v>30</v>
      </c>
      <c r="F50" s="274" t="s">
        <v>15</v>
      </c>
      <c r="G50" s="1458">
        <v>1600</v>
      </c>
      <c r="H50" s="274" t="s">
        <v>66</v>
      </c>
      <c r="I50" s="472">
        <v>0.18831770833333333</v>
      </c>
      <c r="J50" s="472">
        <v>0.158186875</v>
      </c>
      <c r="K50" s="474">
        <f t="shared" si="0"/>
        <v>0.34650458333333334</v>
      </c>
    </row>
    <row r="51" spans="1:11" x14ac:dyDescent="0.25">
      <c r="A51" s="273" t="s">
        <v>90</v>
      </c>
      <c r="B51" s="1339">
        <v>32</v>
      </c>
      <c r="C51" s="1467" t="s">
        <v>13</v>
      </c>
      <c r="D51" s="1458">
        <v>1250</v>
      </c>
      <c r="E51" s="294" t="s">
        <v>82</v>
      </c>
      <c r="F51" s="274" t="s">
        <v>15</v>
      </c>
      <c r="G51" s="1458">
        <v>1250</v>
      </c>
      <c r="H51" s="294" t="s">
        <v>30</v>
      </c>
      <c r="I51" s="472">
        <v>0.11570239999999998</v>
      </c>
      <c r="J51" s="404">
        <v>0.14638106666666664</v>
      </c>
      <c r="K51" s="474">
        <f t="shared" si="0"/>
        <v>0.2620834666666666</v>
      </c>
    </row>
    <row r="52" spans="1:11" x14ac:dyDescent="0.25">
      <c r="A52" s="273" t="s">
        <v>90</v>
      </c>
      <c r="B52" s="1339">
        <v>65</v>
      </c>
      <c r="C52" s="1467" t="s">
        <v>13</v>
      </c>
      <c r="D52" s="1458">
        <v>1250</v>
      </c>
      <c r="E52" s="274" t="s">
        <v>28</v>
      </c>
      <c r="F52" s="274" t="s">
        <v>15</v>
      </c>
      <c r="G52" s="1458">
        <v>1250</v>
      </c>
      <c r="H52" s="274" t="s">
        <v>28</v>
      </c>
      <c r="I52" s="472">
        <v>2.156272E-2</v>
      </c>
      <c r="J52" s="472">
        <v>6.1357333333333331E-3</v>
      </c>
      <c r="K52" s="474">
        <f t="shared" si="0"/>
        <v>2.7698453333333335E-2</v>
      </c>
    </row>
    <row r="53" spans="1:11" x14ac:dyDescent="0.25">
      <c r="A53" s="273" t="s">
        <v>1076</v>
      </c>
      <c r="B53" s="1339">
        <v>1</v>
      </c>
      <c r="C53" s="1467" t="s">
        <v>13</v>
      </c>
      <c r="D53" s="1458">
        <v>1000</v>
      </c>
      <c r="E53" s="274" t="s">
        <v>28</v>
      </c>
      <c r="F53" s="274" t="s">
        <v>15</v>
      </c>
      <c r="G53" s="1459">
        <v>1000</v>
      </c>
      <c r="H53" s="274" t="s">
        <v>1044</v>
      </c>
      <c r="I53" s="472">
        <v>3.3965666666666665E-2</v>
      </c>
      <c r="J53" s="472">
        <v>0</v>
      </c>
      <c r="K53" s="474">
        <f t="shared" si="0"/>
        <v>3.3965666666666665E-2</v>
      </c>
    </row>
    <row r="54" spans="1:11" x14ac:dyDescent="0.25">
      <c r="A54" s="273" t="s">
        <v>1076</v>
      </c>
      <c r="B54" s="1339">
        <v>2</v>
      </c>
      <c r="C54" s="1467" t="s">
        <v>13</v>
      </c>
      <c r="D54" s="1458">
        <v>1000</v>
      </c>
      <c r="E54" s="274" t="s">
        <v>18</v>
      </c>
      <c r="F54" s="274" t="s">
        <v>15</v>
      </c>
      <c r="G54" s="1460" t="s">
        <v>387</v>
      </c>
      <c r="H54" s="274" t="s">
        <v>1044</v>
      </c>
      <c r="I54" s="472">
        <v>1.1614066666666667E-2</v>
      </c>
      <c r="J54" s="472">
        <v>0</v>
      </c>
      <c r="K54" s="474">
        <f t="shared" si="0"/>
        <v>1.1614066666666667E-2</v>
      </c>
    </row>
    <row r="55" spans="1:11" x14ac:dyDescent="0.25">
      <c r="A55" s="273" t="s">
        <v>90</v>
      </c>
      <c r="B55" s="1339">
        <v>11</v>
      </c>
      <c r="C55" s="1467" t="s">
        <v>13</v>
      </c>
      <c r="D55" s="1458">
        <v>1250</v>
      </c>
      <c r="E55" s="274" t="s">
        <v>335</v>
      </c>
      <c r="F55" s="274" t="s">
        <v>15</v>
      </c>
      <c r="G55" s="1460" t="s">
        <v>386</v>
      </c>
      <c r="H55" s="274" t="s">
        <v>17</v>
      </c>
      <c r="I55" s="472">
        <v>0.19371386666666665</v>
      </c>
      <c r="J55" s="472">
        <v>0.12</v>
      </c>
      <c r="K55" s="474">
        <f t="shared" si="0"/>
        <v>0.31371386666666667</v>
      </c>
    </row>
    <row r="56" spans="1:11" x14ac:dyDescent="0.25">
      <c r="A56" s="273" t="s">
        <v>90</v>
      </c>
      <c r="B56" s="1343">
        <v>23</v>
      </c>
      <c r="C56" s="1467" t="s">
        <v>13</v>
      </c>
      <c r="D56" s="1458">
        <v>1250</v>
      </c>
      <c r="E56" s="274" t="s">
        <v>38</v>
      </c>
      <c r="F56" s="274" t="s">
        <v>15</v>
      </c>
      <c r="G56" s="1458">
        <v>1250</v>
      </c>
      <c r="H56" s="274" t="s">
        <v>63</v>
      </c>
      <c r="I56" s="472">
        <v>7.4154719999999993E-2</v>
      </c>
      <c r="J56" s="472">
        <v>7.0000000000000007E-2</v>
      </c>
      <c r="K56" s="474">
        <f t="shared" si="0"/>
        <v>0.14415472000000001</v>
      </c>
    </row>
    <row r="57" spans="1:11" x14ac:dyDescent="0.25">
      <c r="A57" s="273" t="s">
        <v>90</v>
      </c>
      <c r="B57" s="1343">
        <v>25</v>
      </c>
      <c r="C57" s="1467" t="s">
        <v>13</v>
      </c>
      <c r="D57" s="1458">
        <v>1250</v>
      </c>
      <c r="E57" s="274" t="s">
        <v>156</v>
      </c>
      <c r="F57" s="274" t="s">
        <v>15</v>
      </c>
      <c r="G57" s="1458">
        <v>1250</v>
      </c>
      <c r="H57" s="274" t="s">
        <v>63</v>
      </c>
      <c r="I57" s="472">
        <v>0.13954410666666664</v>
      </c>
      <c r="J57" s="472">
        <v>0.17</v>
      </c>
      <c r="K57" s="474">
        <f t="shared" si="0"/>
        <v>0.30954410666666665</v>
      </c>
    </row>
    <row r="58" spans="1:11" x14ac:dyDescent="0.25">
      <c r="A58" s="273" t="s">
        <v>90</v>
      </c>
      <c r="B58" s="1343">
        <v>29</v>
      </c>
      <c r="C58" s="1467" t="s">
        <v>13</v>
      </c>
      <c r="D58" s="1458">
        <v>1250</v>
      </c>
      <c r="E58" s="274" t="s">
        <v>34</v>
      </c>
      <c r="F58" s="274" t="s">
        <v>15</v>
      </c>
      <c r="G58" s="1458">
        <v>1250</v>
      </c>
      <c r="H58" s="274" t="s">
        <v>240</v>
      </c>
      <c r="I58" s="472">
        <v>0.1735536</v>
      </c>
      <c r="J58" s="472">
        <v>6.346101333333333E-2</v>
      </c>
      <c r="K58" s="474">
        <f t="shared" si="0"/>
        <v>0.23701461333333335</v>
      </c>
    </row>
    <row r="59" spans="1:11" x14ac:dyDescent="0.25">
      <c r="A59" s="273" t="s">
        <v>129</v>
      </c>
      <c r="B59" s="1343">
        <v>2</v>
      </c>
      <c r="C59" s="1467" t="s">
        <v>13</v>
      </c>
      <c r="D59" s="1458">
        <v>1250</v>
      </c>
      <c r="E59" s="274" t="s">
        <v>53</v>
      </c>
      <c r="F59" s="274" t="s">
        <v>15</v>
      </c>
      <c r="G59" s="1458">
        <v>1250</v>
      </c>
      <c r="H59" s="274" t="s">
        <v>53</v>
      </c>
      <c r="I59" s="472">
        <v>0.14813413333333333</v>
      </c>
      <c r="J59" s="472">
        <v>0.18</v>
      </c>
      <c r="K59" s="474">
        <f t="shared" si="0"/>
        <v>0.3281341333333333</v>
      </c>
    </row>
    <row r="60" spans="1:11" x14ac:dyDescent="0.25">
      <c r="A60" s="273" t="s">
        <v>90</v>
      </c>
      <c r="B60" s="1343">
        <v>26</v>
      </c>
      <c r="C60" s="1467" t="s">
        <v>13</v>
      </c>
      <c r="D60" s="1458">
        <v>1600</v>
      </c>
      <c r="E60" s="275" t="s">
        <v>156</v>
      </c>
      <c r="F60" s="274" t="s">
        <v>15</v>
      </c>
      <c r="G60" s="1458">
        <v>1600</v>
      </c>
      <c r="H60" s="274" t="s">
        <v>1066</v>
      </c>
      <c r="I60" s="473">
        <v>0.13778008333333333</v>
      </c>
      <c r="J60" s="472">
        <v>9.2994708333333342E-2</v>
      </c>
      <c r="K60" s="474">
        <f t="shared" si="0"/>
        <v>0.23077479166666667</v>
      </c>
    </row>
    <row r="61" spans="1:11" x14ac:dyDescent="0.25">
      <c r="A61" s="273" t="s">
        <v>129</v>
      </c>
      <c r="B61" s="1343">
        <v>16330</v>
      </c>
      <c r="C61" s="1468" t="s">
        <v>13</v>
      </c>
      <c r="D61" s="273">
        <v>1600</v>
      </c>
      <c r="E61" s="275" t="s">
        <v>55</v>
      </c>
      <c r="F61" s="275" t="s">
        <v>15</v>
      </c>
      <c r="G61" s="273">
        <v>1600</v>
      </c>
      <c r="H61" s="275" t="s">
        <v>55</v>
      </c>
      <c r="I61" s="473">
        <v>9.5733874999999996E-2</v>
      </c>
      <c r="J61" s="473">
        <v>6.4507374999999992E-2</v>
      </c>
      <c r="K61" s="474">
        <f t="shared" si="0"/>
        <v>0.16024125</v>
      </c>
    </row>
    <row r="62" spans="1:11" x14ac:dyDescent="0.25">
      <c r="A62" s="273" t="s">
        <v>90</v>
      </c>
      <c r="B62" s="1343">
        <v>16339</v>
      </c>
      <c r="C62" s="1467" t="s">
        <v>13</v>
      </c>
      <c r="D62" s="1458">
        <v>1600</v>
      </c>
      <c r="E62" s="274" t="s">
        <v>18</v>
      </c>
      <c r="F62" s="274" t="s">
        <v>15</v>
      </c>
      <c r="G62" s="1458">
        <v>1600</v>
      </c>
      <c r="H62" s="274" t="s">
        <v>170</v>
      </c>
      <c r="I62" s="472">
        <v>4.6565833333333338E-3</v>
      </c>
      <c r="J62" s="472">
        <v>3.8348333333333333E-3</v>
      </c>
      <c r="K62" s="474">
        <f t="shared" si="0"/>
        <v>8.4914166666666679E-3</v>
      </c>
    </row>
    <row r="63" spans="1:11" x14ac:dyDescent="0.25">
      <c r="A63" s="273" t="s">
        <v>90</v>
      </c>
      <c r="B63" s="1339">
        <v>16331</v>
      </c>
      <c r="C63" s="1467" t="s">
        <v>13</v>
      </c>
      <c r="D63" s="1458">
        <v>1250</v>
      </c>
      <c r="E63" s="274" t="s">
        <v>163</v>
      </c>
      <c r="F63" s="274" t="s">
        <v>15</v>
      </c>
      <c r="G63" s="1458">
        <v>1250</v>
      </c>
      <c r="H63" s="274" t="s">
        <v>38</v>
      </c>
      <c r="I63" s="472">
        <v>8.2920053333333327E-2</v>
      </c>
      <c r="J63" s="472">
        <v>0.12026037333333334</v>
      </c>
      <c r="K63" s="474">
        <f t="shared" si="0"/>
        <v>0.20318042666666666</v>
      </c>
    </row>
    <row r="64" spans="1:11" x14ac:dyDescent="0.25">
      <c r="A64" s="273" t="s">
        <v>90</v>
      </c>
      <c r="B64" s="1339">
        <v>16332</v>
      </c>
      <c r="C64" s="1467" t="s">
        <v>13</v>
      </c>
      <c r="D64" s="1458">
        <v>1000</v>
      </c>
      <c r="E64" s="274" t="s">
        <v>156</v>
      </c>
      <c r="F64" s="274" t="s">
        <v>15</v>
      </c>
      <c r="G64" s="1458">
        <v>1000</v>
      </c>
      <c r="H64" s="274" t="s">
        <v>38</v>
      </c>
      <c r="I64" s="472">
        <v>5.2592E-2</v>
      </c>
      <c r="J64" s="472">
        <v>0.08</v>
      </c>
      <c r="K64" s="474">
        <f t="shared" si="0"/>
        <v>0.13259199999999999</v>
      </c>
    </row>
    <row r="65" spans="1:11" x14ac:dyDescent="0.25">
      <c r="A65" s="273" t="s">
        <v>90</v>
      </c>
      <c r="B65" s="1339">
        <v>16333</v>
      </c>
      <c r="C65" s="1467" t="s">
        <v>13</v>
      </c>
      <c r="D65" s="1458">
        <v>1000</v>
      </c>
      <c r="E65" s="274" t="s">
        <v>163</v>
      </c>
      <c r="F65" s="274" t="s">
        <v>15</v>
      </c>
      <c r="G65" s="1458">
        <v>1000</v>
      </c>
      <c r="H65" s="274" t="s">
        <v>697</v>
      </c>
      <c r="I65" s="472">
        <v>0.10825186666666665</v>
      </c>
      <c r="J65" s="472">
        <v>0.18</v>
      </c>
      <c r="K65" s="474">
        <f t="shared" si="0"/>
        <v>0.28825186666666663</v>
      </c>
    </row>
    <row r="66" spans="1:11" x14ac:dyDescent="0.25">
      <c r="A66" s="273" t="s">
        <v>90</v>
      </c>
      <c r="B66" s="1339">
        <v>16338</v>
      </c>
      <c r="C66" s="1467" t="s">
        <v>13</v>
      </c>
      <c r="D66" s="1458">
        <v>1250</v>
      </c>
      <c r="E66" s="274" t="s">
        <v>38</v>
      </c>
      <c r="F66" s="274" t="s">
        <v>15</v>
      </c>
      <c r="G66" s="1458">
        <v>1250</v>
      </c>
      <c r="H66" s="274" t="s">
        <v>34</v>
      </c>
      <c r="I66" s="472">
        <v>0.13919349333333333</v>
      </c>
      <c r="J66" s="472">
        <v>0.14690698666666666</v>
      </c>
      <c r="K66" s="474">
        <f t="shared" si="0"/>
        <v>0.28610047999999999</v>
      </c>
    </row>
    <row r="67" spans="1:11" x14ac:dyDescent="0.25">
      <c r="A67" s="273" t="s">
        <v>90</v>
      </c>
      <c r="B67" s="1339">
        <v>16337</v>
      </c>
      <c r="C67" s="1467" t="s">
        <v>13</v>
      </c>
      <c r="D67" s="1458">
        <v>1250</v>
      </c>
      <c r="E67" s="274" t="s">
        <v>34</v>
      </c>
      <c r="F67" s="274" t="s">
        <v>15</v>
      </c>
      <c r="G67" s="1458">
        <v>1250</v>
      </c>
      <c r="H67" s="274" t="s">
        <v>34</v>
      </c>
      <c r="I67" s="472">
        <v>0.14000000000000001</v>
      </c>
      <c r="J67" s="472">
        <v>0.13568735999999998</v>
      </c>
      <c r="K67" s="474">
        <f t="shared" si="0"/>
        <v>0.27568735999999999</v>
      </c>
    </row>
    <row r="68" spans="1:11" x14ac:dyDescent="0.25">
      <c r="A68" s="273" t="s">
        <v>90</v>
      </c>
      <c r="B68" s="1339">
        <v>16334</v>
      </c>
      <c r="C68" s="1467" t="s">
        <v>13</v>
      </c>
      <c r="D68" s="1458">
        <v>1250</v>
      </c>
      <c r="E68" s="274" t="s">
        <v>34</v>
      </c>
      <c r="F68" s="274" t="s">
        <v>15</v>
      </c>
      <c r="G68" s="1458">
        <v>1250</v>
      </c>
      <c r="H68" s="274" t="s">
        <v>34</v>
      </c>
      <c r="I68" s="472">
        <v>0.18</v>
      </c>
      <c r="J68" s="472">
        <v>0.11044320000000001</v>
      </c>
      <c r="K68" s="474">
        <f t="shared" si="0"/>
        <v>0.29044320000000001</v>
      </c>
    </row>
    <row r="69" spans="1:11" x14ac:dyDescent="0.25">
      <c r="A69" s="273" t="s">
        <v>90</v>
      </c>
      <c r="B69" s="1339">
        <v>16341</v>
      </c>
      <c r="C69" s="1467" t="s">
        <v>13</v>
      </c>
      <c r="D69" s="1458">
        <v>1250</v>
      </c>
      <c r="E69" s="274" t="s">
        <v>170</v>
      </c>
      <c r="F69" s="274" t="s">
        <v>15</v>
      </c>
      <c r="G69" s="1458">
        <v>1250</v>
      </c>
      <c r="H69" s="274" t="s">
        <v>20</v>
      </c>
      <c r="I69" s="472">
        <v>0</v>
      </c>
      <c r="J69" s="472">
        <v>0.11815669333333333</v>
      </c>
      <c r="K69" s="474">
        <f t="shared" si="0"/>
        <v>0.11815669333333333</v>
      </c>
    </row>
    <row r="70" spans="1:11" x14ac:dyDescent="0.25">
      <c r="A70" s="273" t="s">
        <v>90</v>
      </c>
      <c r="B70" s="1339">
        <v>16344</v>
      </c>
      <c r="C70" s="1467" t="s">
        <v>13</v>
      </c>
      <c r="D70" s="1458">
        <v>1250</v>
      </c>
      <c r="E70" s="274" t="s">
        <v>170</v>
      </c>
      <c r="F70" s="274" t="s">
        <v>15</v>
      </c>
      <c r="G70" s="1458">
        <v>1250</v>
      </c>
      <c r="H70" s="274" t="s">
        <v>170</v>
      </c>
      <c r="I70" s="472">
        <v>3.3132959999999996E-2</v>
      </c>
      <c r="J70" s="472">
        <v>2.9276213333333335E-2</v>
      </c>
      <c r="K70" s="474">
        <f t="shared" ref="K70:K133" si="1">I70+J70</f>
        <v>6.2409173333333332E-2</v>
      </c>
    </row>
    <row r="71" spans="1:11" x14ac:dyDescent="0.25">
      <c r="A71" s="73" t="s">
        <v>90</v>
      </c>
      <c r="B71" s="1338">
        <v>16343</v>
      </c>
      <c r="C71" s="1466" t="s">
        <v>13</v>
      </c>
      <c r="D71" s="1457">
        <v>630</v>
      </c>
      <c r="E71" s="271" t="s">
        <v>170</v>
      </c>
      <c r="F71" s="271" t="s">
        <v>15</v>
      </c>
      <c r="G71" s="1457">
        <v>630</v>
      </c>
      <c r="H71" s="271" t="s">
        <v>170</v>
      </c>
      <c r="I71" s="471">
        <v>8.834899470899471E-2</v>
      </c>
      <c r="J71" s="471">
        <v>0.05</v>
      </c>
      <c r="K71" s="474">
        <f t="shared" si="1"/>
        <v>0.1383489947089947</v>
      </c>
    </row>
    <row r="72" spans="1:11" x14ac:dyDescent="0.25">
      <c r="A72" s="73" t="s">
        <v>90</v>
      </c>
      <c r="B72" s="1338">
        <v>16340</v>
      </c>
      <c r="C72" s="1466" t="s">
        <v>13</v>
      </c>
      <c r="D72" s="1457">
        <v>1600</v>
      </c>
      <c r="E72" s="271" t="s">
        <v>170</v>
      </c>
      <c r="F72" s="271" t="s">
        <v>15</v>
      </c>
      <c r="G72" s="1457">
        <v>1600</v>
      </c>
      <c r="H72" s="271" t="s">
        <v>170</v>
      </c>
      <c r="I72" s="471">
        <v>0</v>
      </c>
      <c r="J72" s="471">
        <v>0</v>
      </c>
      <c r="K72" s="474">
        <f t="shared" si="1"/>
        <v>0</v>
      </c>
    </row>
    <row r="73" spans="1:11" x14ac:dyDescent="0.25">
      <c r="A73" s="273" t="s">
        <v>129</v>
      </c>
      <c r="B73" s="1339">
        <v>1</v>
      </c>
      <c r="C73" s="1467" t="s">
        <v>13</v>
      </c>
      <c r="D73" s="1458">
        <v>1250</v>
      </c>
      <c r="E73" s="1462" t="s">
        <v>170</v>
      </c>
      <c r="F73" s="274" t="s">
        <v>15</v>
      </c>
      <c r="G73" s="1458">
        <v>1205</v>
      </c>
      <c r="H73" s="274" t="s">
        <v>28</v>
      </c>
      <c r="I73" s="472">
        <v>7.3628799999999994E-2</v>
      </c>
      <c r="J73" s="472">
        <v>0.04</v>
      </c>
      <c r="K73" s="474">
        <f t="shared" si="1"/>
        <v>0.1136288</v>
      </c>
    </row>
    <row r="74" spans="1:11" x14ac:dyDescent="0.25">
      <c r="A74" s="273" t="s">
        <v>90</v>
      </c>
      <c r="B74" s="1339">
        <v>15</v>
      </c>
      <c r="C74" s="1467" t="s">
        <v>13</v>
      </c>
      <c r="D74" s="1458">
        <v>630</v>
      </c>
      <c r="E74" s="274" t="s">
        <v>382</v>
      </c>
      <c r="F74" s="274" t="s">
        <v>15</v>
      </c>
      <c r="G74" s="1458">
        <v>630</v>
      </c>
      <c r="H74" s="274" t="s">
        <v>536</v>
      </c>
      <c r="I74" s="472">
        <v>9.1479470899470894E-2</v>
      </c>
      <c r="J74" s="472">
        <v>8.834899470899471E-2</v>
      </c>
      <c r="K74" s="474">
        <f t="shared" si="1"/>
        <v>0.1798284656084656</v>
      </c>
    </row>
    <row r="75" spans="1:11" x14ac:dyDescent="0.25">
      <c r="A75" s="273" t="s">
        <v>90</v>
      </c>
      <c r="B75" s="1339">
        <v>16</v>
      </c>
      <c r="C75" s="1467" t="s">
        <v>13</v>
      </c>
      <c r="D75" s="1458">
        <v>1250</v>
      </c>
      <c r="E75" s="274" t="s">
        <v>28</v>
      </c>
      <c r="F75" s="274" t="s">
        <v>15</v>
      </c>
      <c r="G75" s="1458">
        <v>1250</v>
      </c>
      <c r="H75" s="274" t="s">
        <v>28</v>
      </c>
      <c r="I75" s="472">
        <v>6.4337546666666662E-2</v>
      </c>
      <c r="J75" s="472">
        <v>7.5381866666666672E-2</v>
      </c>
      <c r="K75" s="474">
        <f t="shared" si="1"/>
        <v>0.13971941333333332</v>
      </c>
    </row>
    <row r="76" spans="1:11" x14ac:dyDescent="0.25">
      <c r="A76" s="273" t="s">
        <v>90</v>
      </c>
      <c r="B76" s="1339">
        <v>18</v>
      </c>
      <c r="C76" s="1467" t="s">
        <v>13</v>
      </c>
      <c r="D76" s="1458">
        <v>1250</v>
      </c>
      <c r="E76" s="274" t="s">
        <v>348</v>
      </c>
      <c r="F76" s="274" t="s">
        <v>15</v>
      </c>
      <c r="G76" s="1458">
        <v>1250</v>
      </c>
      <c r="H76" s="274" t="s">
        <v>382</v>
      </c>
      <c r="I76" s="472">
        <v>9.3964373333333323E-2</v>
      </c>
      <c r="J76" s="472">
        <v>9.5366826666666668E-2</v>
      </c>
      <c r="K76" s="474">
        <f t="shared" si="1"/>
        <v>0.18933119999999998</v>
      </c>
    </row>
    <row r="77" spans="1:11" x14ac:dyDescent="0.25">
      <c r="A77" s="273" t="s">
        <v>90</v>
      </c>
      <c r="B77" s="1339">
        <v>19</v>
      </c>
      <c r="C77" s="1467" t="s">
        <v>13</v>
      </c>
      <c r="D77" s="1458">
        <v>1250</v>
      </c>
      <c r="E77" s="274" t="s">
        <v>20</v>
      </c>
      <c r="F77" s="274" t="s">
        <v>15</v>
      </c>
      <c r="G77" s="1458">
        <v>1250</v>
      </c>
      <c r="H77" s="274" t="s">
        <v>50</v>
      </c>
      <c r="I77" s="472">
        <v>0.11</v>
      </c>
      <c r="J77" s="472">
        <v>5.0838933333333336E-2</v>
      </c>
      <c r="K77" s="474">
        <f t="shared" si="1"/>
        <v>0.16083893333333332</v>
      </c>
    </row>
    <row r="78" spans="1:11" x14ac:dyDescent="0.25">
      <c r="A78" s="273" t="s">
        <v>90</v>
      </c>
      <c r="B78" s="1339">
        <v>20</v>
      </c>
      <c r="C78" s="1467" t="s">
        <v>13</v>
      </c>
      <c r="D78" s="1458">
        <v>1250</v>
      </c>
      <c r="E78" s="274" t="s">
        <v>156</v>
      </c>
      <c r="F78" s="274" t="s">
        <v>15</v>
      </c>
      <c r="G78" s="1458">
        <v>1250</v>
      </c>
      <c r="H78" s="274" t="s">
        <v>18</v>
      </c>
      <c r="I78" s="472">
        <v>0.10255439999999999</v>
      </c>
      <c r="J78" s="472">
        <v>8.1517599999999996E-2</v>
      </c>
      <c r="K78" s="474">
        <f t="shared" si="1"/>
        <v>0.18407199999999999</v>
      </c>
    </row>
    <row r="79" spans="1:11" x14ac:dyDescent="0.25">
      <c r="A79" s="273" t="s">
        <v>90</v>
      </c>
      <c r="B79" s="1339">
        <v>21</v>
      </c>
      <c r="C79" s="1467" t="s">
        <v>13</v>
      </c>
      <c r="D79" s="1458">
        <v>1000</v>
      </c>
      <c r="E79" s="274" t="s">
        <v>656</v>
      </c>
      <c r="F79" s="274" t="s">
        <v>15</v>
      </c>
      <c r="G79" s="1458">
        <v>1000</v>
      </c>
      <c r="H79" s="274" t="s">
        <v>656</v>
      </c>
      <c r="I79" s="472">
        <v>0</v>
      </c>
      <c r="J79" s="472">
        <v>0</v>
      </c>
      <c r="K79" s="474">
        <f t="shared" si="1"/>
        <v>0</v>
      </c>
    </row>
    <row r="80" spans="1:11" x14ac:dyDescent="0.25">
      <c r="A80" s="273" t="s">
        <v>129</v>
      </c>
      <c r="B80" s="1339">
        <v>1121</v>
      </c>
      <c r="C80" s="1467" t="s">
        <v>13</v>
      </c>
      <c r="D80" s="1458">
        <v>1000</v>
      </c>
      <c r="E80" s="274" t="s">
        <v>191</v>
      </c>
      <c r="F80" s="274" t="s">
        <v>15</v>
      </c>
      <c r="G80" s="1458">
        <v>1000</v>
      </c>
      <c r="H80" s="274" t="s">
        <v>191</v>
      </c>
      <c r="I80" s="472">
        <v>0.14000000000000001</v>
      </c>
      <c r="J80" s="472">
        <v>0.12402946666666667</v>
      </c>
      <c r="K80" s="474">
        <f t="shared" si="1"/>
        <v>0.26402946666666671</v>
      </c>
    </row>
    <row r="81" spans="1:11" x14ac:dyDescent="0.25">
      <c r="A81" s="273" t="s">
        <v>90</v>
      </c>
      <c r="B81" s="1339">
        <v>1123</v>
      </c>
      <c r="C81" s="1467" t="s">
        <v>13</v>
      </c>
      <c r="D81" s="1458">
        <v>1000</v>
      </c>
      <c r="E81" s="274" t="s">
        <v>191</v>
      </c>
      <c r="F81" s="274" t="s">
        <v>15</v>
      </c>
      <c r="G81" s="1458">
        <v>1000</v>
      </c>
      <c r="H81" s="274" t="s">
        <v>211</v>
      </c>
      <c r="I81" s="472">
        <v>5.9165999999999996E-2</v>
      </c>
      <c r="J81" s="472">
        <v>0.08</v>
      </c>
      <c r="K81" s="474">
        <f t="shared" si="1"/>
        <v>0.13916600000000001</v>
      </c>
    </row>
    <row r="82" spans="1:11" x14ac:dyDescent="0.25">
      <c r="A82" s="273" t="s">
        <v>90</v>
      </c>
      <c r="B82" s="1339">
        <v>1122</v>
      </c>
      <c r="C82" s="1467" t="s">
        <v>13</v>
      </c>
      <c r="D82" s="1458">
        <v>1000</v>
      </c>
      <c r="E82" s="274" t="s">
        <v>572</v>
      </c>
      <c r="F82" s="274" t="s">
        <v>15</v>
      </c>
      <c r="G82" s="1458">
        <v>1000</v>
      </c>
      <c r="H82" s="274" t="s">
        <v>147</v>
      </c>
      <c r="I82" s="472">
        <v>0.16697960000000001</v>
      </c>
      <c r="J82" s="472">
        <v>1.3147999999999999E-3</v>
      </c>
      <c r="K82" s="474">
        <f t="shared" si="1"/>
        <v>0.16829440000000001</v>
      </c>
    </row>
    <row r="83" spans="1:11" x14ac:dyDescent="0.25">
      <c r="A83" s="273" t="s">
        <v>90</v>
      </c>
      <c r="B83" s="1339">
        <v>1124</v>
      </c>
      <c r="C83" s="1467" t="s">
        <v>13</v>
      </c>
      <c r="D83" s="1458">
        <v>1000</v>
      </c>
      <c r="E83" s="274" t="s">
        <v>191</v>
      </c>
      <c r="F83" s="274" t="s">
        <v>15</v>
      </c>
      <c r="G83" s="1458">
        <v>1000</v>
      </c>
      <c r="H83" s="274" t="s">
        <v>211</v>
      </c>
      <c r="I83" s="472">
        <v>6.617826666666668E-2</v>
      </c>
      <c r="J83" s="472">
        <v>0.1</v>
      </c>
      <c r="K83" s="474">
        <f t="shared" si="1"/>
        <v>0.16617826666666669</v>
      </c>
    </row>
    <row r="84" spans="1:11" x14ac:dyDescent="0.25">
      <c r="A84" s="273" t="s">
        <v>129</v>
      </c>
      <c r="B84" s="1339">
        <v>13500</v>
      </c>
      <c r="C84" s="1467" t="s">
        <v>13</v>
      </c>
      <c r="D84" s="1458">
        <v>1600</v>
      </c>
      <c r="E84" s="274" t="s">
        <v>28</v>
      </c>
      <c r="F84" s="274" t="s">
        <v>15</v>
      </c>
      <c r="G84" s="1458">
        <v>1600</v>
      </c>
      <c r="H84" s="274" t="s">
        <v>156</v>
      </c>
      <c r="I84" s="472">
        <v>0.15914558333333331</v>
      </c>
      <c r="J84" s="472">
        <v>9.0940333333333345E-2</v>
      </c>
      <c r="K84" s="474">
        <f t="shared" si="1"/>
        <v>0.25008591666666669</v>
      </c>
    </row>
    <row r="85" spans="1:11" x14ac:dyDescent="0.25">
      <c r="A85" s="273" t="s">
        <v>90</v>
      </c>
      <c r="B85" s="1339">
        <v>13501</v>
      </c>
      <c r="C85" s="1467" t="s">
        <v>13</v>
      </c>
      <c r="D85" s="1458">
        <v>1000</v>
      </c>
      <c r="E85" s="274" t="s">
        <v>156</v>
      </c>
      <c r="F85" s="274" t="s">
        <v>15</v>
      </c>
      <c r="G85" s="1459">
        <v>1000</v>
      </c>
      <c r="H85" s="274" t="s">
        <v>156</v>
      </c>
      <c r="I85" s="472">
        <v>3.6814399999999997E-2</v>
      </c>
      <c r="J85" s="472">
        <v>0.05</v>
      </c>
      <c r="K85" s="474">
        <f t="shared" si="1"/>
        <v>8.68144E-2</v>
      </c>
    </row>
    <row r="86" spans="1:11" x14ac:dyDescent="0.25">
      <c r="A86" s="273" t="s">
        <v>90</v>
      </c>
      <c r="B86" s="1339">
        <v>13502</v>
      </c>
      <c r="C86" s="1467" t="s">
        <v>13</v>
      </c>
      <c r="D86" s="1458">
        <v>1600</v>
      </c>
      <c r="E86" s="274" t="s">
        <v>28</v>
      </c>
      <c r="F86" s="274" t="s">
        <v>15</v>
      </c>
      <c r="G86" s="1459">
        <v>1600</v>
      </c>
      <c r="H86" s="274" t="s">
        <v>28</v>
      </c>
      <c r="I86" s="472">
        <v>4.2320125E-2</v>
      </c>
      <c r="J86" s="472">
        <v>5.1496333333333331E-2</v>
      </c>
      <c r="K86" s="474">
        <f t="shared" si="1"/>
        <v>9.3816458333333325E-2</v>
      </c>
    </row>
    <row r="87" spans="1:11" x14ac:dyDescent="0.25">
      <c r="A87" s="273" t="s">
        <v>90</v>
      </c>
      <c r="B87" s="1339">
        <v>13503</v>
      </c>
      <c r="C87" s="1467" t="s">
        <v>13</v>
      </c>
      <c r="D87" s="1458">
        <v>1600</v>
      </c>
      <c r="E87" s="274" t="s">
        <v>275</v>
      </c>
      <c r="F87" s="274" t="s">
        <v>15</v>
      </c>
      <c r="G87" s="1459">
        <v>1600</v>
      </c>
      <c r="H87" s="274" t="s">
        <v>275</v>
      </c>
      <c r="I87" s="472">
        <v>0</v>
      </c>
      <c r="J87" s="472">
        <v>3.0130833333333329E-3</v>
      </c>
      <c r="K87" s="474">
        <f t="shared" si="1"/>
        <v>3.0130833333333329E-3</v>
      </c>
    </row>
    <row r="88" spans="1:11" x14ac:dyDescent="0.25">
      <c r="A88" s="273" t="s">
        <v>90</v>
      </c>
      <c r="B88" s="1339">
        <v>13504</v>
      </c>
      <c r="C88" s="1467" t="s">
        <v>13</v>
      </c>
      <c r="D88" s="1458">
        <v>630</v>
      </c>
      <c r="E88" s="274" t="s">
        <v>28</v>
      </c>
      <c r="F88" s="274" t="s">
        <v>15</v>
      </c>
      <c r="G88" s="1459">
        <v>630</v>
      </c>
      <c r="H88" s="274" t="s">
        <v>28</v>
      </c>
      <c r="I88" s="472">
        <v>0.10434920634920634</v>
      </c>
      <c r="J88" s="472">
        <v>5.8783386243386242E-2</v>
      </c>
      <c r="K88" s="474">
        <f t="shared" si="1"/>
        <v>0.16313259259259258</v>
      </c>
    </row>
    <row r="89" spans="1:11" x14ac:dyDescent="0.25">
      <c r="A89" s="273" t="s">
        <v>90</v>
      </c>
      <c r="B89" s="1339">
        <v>16505</v>
      </c>
      <c r="C89" s="1467" t="s">
        <v>13</v>
      </c>
      <c r="D89" s="1458">
        <v>1250</v>
      </c>
      <c r="E89" s="274" t="s">
        <v>50</v>
      </c>
      <c r="F89" s="274" t="s">
        <v>15</v>
      </c>
      <c r="G89" s="1459">
        <v>1250</v>
      </c>
      <c r="H89" s="274" t="s">
        <v>55</v>
      </c>
      <c r="I89" s="472">
        <v>4.330074666666666E-2</v>
      </c>
      <c r="J89" s="472">
        <v>1.718005333333333E-2</v>
      </c>
      <c r="K89" s="474">
        <f t="shared" si="1"/>
        <v>6.0480799999999987E-2</v>
      </c>
    </row>
    <row r="90" spans="1:11" x14ac:dyDescent="0.25">
      <c r="A90" s="273" t="s">
        <v>129</v>
      </c>
      <c r="B90" s="1339">
        <v>16224</v>
      </c>
      <c r="C90" s="1467" t="s">
        <v>13</v>
      </c>
      <c r="D90" s="1458">
        <v>1000</v>
      </c>
      <c r="E90" s="274" t="s">
        <v>346</v>
      </c>
      <c r="F90" s="274" t="s">
        <v>15</v>
      </c>
      <c r="G90" s="1459">
        <v>1000</v>
      </c>
      <c r="H90" s="274" t="s">
        <v>323</v>
      </c>
      <c r="I90" s="472">
        <v>3.7252666666666668E-3</v>
      </c>
      <c r="J90" s="472">
        <v>2.0598533333333332E-2</v>
      </c>
      <c r="K90" s="474">
        <f t="shared" si="1"/>
        <v>2.43238E-2</v>
      </c>
    </row>
    <row r="91" spans="1:11" x14ac:dyDescent="0.25">
      <c r="A91" s="273" t="s">
        <v>90</v>
      </c>
      <c r="B91" s="1339">
        <v>16226</v>
      </c>
      <c r="C91" s="1467" t="s">
        <v>13</v>
      </c>
      <c r="D91" s="1458">
        <v>1250</v>
      </c>
      <c r="E91" s="274" t="s">
        <v>346</v>
      </c>
      <c r="F91" s="274" t="s">
        <v>15</v>
      </c>
      <c r="G91" s="1459">
        <v>1250</v>
      </c>
      <c r="H91" s="274" t="s">
        <v>323</v>
      </c>
      <c r="I91" s="472">
        <v>0.17250176</v>
      </c>
      <c r="J91" s="472">
        <v>1.7530666666666669E-3</v>
      </c>
      <c r="K91" s="474">
        <f t="shared" si="1"/>
        <v>0.17425482666666667</v>
      </c>
    </row>
    <row r="92" spans="1:11" x14ac:dyDescent="0.25">
      <c r="A92" s="273" t="s">
        <v>90</v>
      </c>
      <c r="B92" s="1339">
        <v>16225</v>
      </c>
      <c r="C92" s="1467" t="s">
        <v>13</v>
      </c>
      <c r="D92" s="1458">
        <v>1600</v>
      </c>
      <c r="E92" s="274" t="s">
        <v>346</v>
      </c>
      <c r="F92" s="274" t="s">
        <v>15</v>
      </c>
      <c r="G92" s="1459">
        <v>1600</v>
      </c>
      <c r="H92" s="274" t="s">
        <v>26</v>
      </c>
      <c r="I92" s="472">
        <v>0.10463616666666667</v>
      </c>
      <c r="J92" s="472">
        <v>0.1</v>
      </c>
      <c r="K92" s="474">
        <f t="shared" si="1"/>
        <v>0.20463616666666667</v>
      </c>
    </row>
    <row r="93" spans="1:11" x14ac:dyDescent="0.25">
      <c r="A93" s="273" t="s">
        <v>90</v>
      </c>
      <c r="B93" s="1339">
        <v>16227</v>
      </c>
      <c r="C93" s="1467" t="s">
        <v>13</v>
      </c>
      <c r="D93" s="1458">
        <v>1000</v>
      </c>
      <c r="E93" s="274" t="s">
        <v>580</v>
      </c>
      <c r="F93" s="274" t="s">
        <v>15</v>
      </c>
      <c r="G93" s="1459">
        <v>1000</v>
      </c>
      <c r="H93" s="274" t="s">
        <v>26</v>
      </c>
      <c r="I93" s="472">
        <v>0.12118073333333333</v>
      </c>
      <c r="J93" s="472">
        <v>0.10299266666666666</v>
      </c>
      <c r="K93" s="474">
        <f t="shared" si="1"/>
        <v>0.22417339999999999</v>
      </c>
    </row>
    <row r="94" spans="1:11" x14ac:dyDescent="0.25">
      <c r="A94" s="273" t="s">
        <v>1076</v>
      </c>
      <c r="B94" s="1339">
        <v>2</v>
      </c>
      <c r="C94" s="1467" t="s">
        <v>13</v>
      </c>
      <c r="D94" s="1458">
        <v>630</v>
      </c>
      <c r="E94" s="274" t="s">
        <v>1032</v>
      </c>
      <c r="F94" s="274" t="s">
        <v>15</v>
      </c>
      <c r="G94" s="1459">
        <v>630</v>
      </c>
      <c r="H94" s="274" t="s">
        <v>1032</v>
      </c>
      <c r="I94" s="472">
        <v>0</v>
      </c>
      <c r="J94" s="472">
        <v>0</v>
      </c>
      <c r="K94" s="474">
        <f t="shared" si="1"/>
        <v>0</v>
      </c>
    </row>
    <row r="95" spans="1:11" x14ac:dyDescent="0.25">
      <c r="A95" s="273" t="s">
        <v>1076</v>
      </c>
      <c r="B95" s="1339">
        <v>4</v>
      </c>
      <c r="C95" s="1467" t="s">
        <v>13</v>
      </c>
      <c r="D95" s="1458">
        <v>1000</v>
      </c>
      <c r="E95" s="274" t="s">
        <v>295</v>
      </c>
      <c r="F95" s="274" t="s">
        <v>15</v>
      </c>
      <c r="G95" s="1459">
        <v>1000</v>
      </c>
      <c r="H95" s="274" t="s">
        <v>836</v>
      </c>
      <c r="I95" s="472">
        <v>6.0261666666666672E-2</v>
      </c>
      <c r="J95" s="472">
        <v>0</v>
      </c>
      <c r="K95" s="474">
        <f t="shared" si="1"/>
        <v>6.0261666666666672E-2</v>
      </c>
    </row>
    <row r="96" spans="1:11" x14ac:dyDescent="0.25">
      <c r="A96" s="273" t="s">
        <v>1076</v>
      </c>
      <c r="B96" s="1339">
        <v>5</v>
      </c>
      <c r="C96" s="1467" t="s">
        <v>13</v>
      </c>
      <c r="D96" s="1458">
        <v>1000</v>
      </c>
      <c r="E96" s="274" t="s">
        <v>239</v>
      </c>
      <c r="F96" s="274" t="s">
        <v>15</v>
      </c>
      <c r="G96" s="1459">
        <v>1000</v>
      </c>
      <c r="H96" s="274" t="s">
        <v>239</v>
      </c>
      <c r="I96" s="472">
        <v>5.9385133333333326E-2</v>
      </c>
      <c r="J96" s="472">
        <v>0</v>
      </c>
      <c r="K96" s="474">
        <f t="shared" si="1"/>
        <v>5.9385133333333326E-2</v>
      </c>
    </row>
    <row r="97" spans="1:11" x14ac:dyDescent="0.25">
      <c r="A97" s="273" t="s">
        <v>90</v>
      </c>
      <c r="B97" s="1339">
        <v>1125</v>
      </c>
      <c r="C97" s="1467" t="s">
        <v>13</v>
      </c>
      <c r="D97" s="1458">
        <v>1000</v>
      </c>
      <c r="E97" s="274" t="s">
        <v>934</v>
      </c>
      <c r="F97" s="274" t="s">
        <v>15</v>
      </c>
      <c r="G97" s="1459">
        <v>1000</v>
      </c>
      <c r="H97" s="274" t="s">
        <v>335</v>
      </c>
      <c r="I97" s="472">
        <v>0.11</v>
      </c>
      <c r="J97" s="472">
        <v>6.0261666666666672E-2</v>
      </c>
      <c r="K97" s="474">
        <f t="shared" si="1"/>
        <v>0.17026166666666667</v>
      </c>
    </row>
    <row r="98" spans="1:11" x14ac:dyDescent="0.25">
      <c r="A98" s="273" t="s">
        <v>90</v>
      </c>
      <c r="B98" s="1339">
        <v>1126</v>
      </c>
      <c r="C98" s="1467" t="s">
        <v>13</v>
      </c>
      <c r="D98" s="1458">
        <v>1000</v>
      </c>
      <c r="E98" s="274" t="s">
        <v>335</v>
      </c>
      <c r="F98" s="274" t="s">
        <v>15</v>
      </c>
      <c r="G98" s="1459">
        <v>1000</v>
      </c>
      <c r="H98" s="274" t="s">
        <v>179</v>
      </c>
      <c r="I98" s="472">
        <v>0.01</v>
      </c>
      <c r="J98" s="472">
        <v>0.13564353333333332</v>
      </c>
      <c r="K98" s="474">
        <f t="shared" si="1"/>
        <v>0.14564353333333332</v>
      </c>
    </row>
    <row r="99" spans="1:11" x14ac:dyDescent="0.25">
      <c r="A99" s="273" t="s">
        <v>90</v>
      </c>
      <c r="B99" s="1339">
        <v>1127</v>
      </c>
      <c r="C99" s="1467" t="s">
        <v>13</v>
      </c>
      <c r="D99" s="1458">
        <v>630</v>
      </c>
      <c r="E99" s="274" t="s">
        <v>335</v>
      </c>
      <c r="F99" s="274" t="s">
        <v>15</v>
      </c>
      <c r="G99" s="1459">
        <v>630</v>
      </c>
      <c r="H99" s="274" t="s">
        <v>179</v>
      </c>
      <c r="I99" s="472">
        <v>0</v>
      </c>
      <c r="J99" s="472">
        <v>0.23200306878306878</v>
      </c>
      <c r="K99" s="474">
        <f t="shared" si="1"/>
        <v>0.23200306878306878</v>
      </c>
    </row>
    <row r="100" spans="1:11" x14ac:dyDescent="0.25">
      <c r="A100" s="273" t="s">
        <v>90</v>
      </c>
      <c r="B100" s="1339">
        <v>1128</v>
      </c>
      <c r="C100" s="1467" t="s">
        <v>13</v>
      </c>
      <c r="D100" s="1458">
        <v>630</v>
      </c>
      <c r="E100" s="274" t="s">
        <v>335</v>
      </c>
      <c r="F100" s="274" t="s">
        <v>15</v>
      </c>
      <c r="G100" s="1459">
        <v>630</v>
      </c>
      <c r="H100" s="274" t="s">
        <v>179</v>
      </c>
      <c r="I100" s="472">
        <v>0.13565396825396825</v>
      </c>
      <c r="J100" s="472">
        <v>6.2609523809523809E-2</v>
      </c>
      <c r="K100" s="474">
        <f t="shared" si="1"/>
        <v>0.19826349206349206</v>
      </c>
    </row>
    <row r="101" spans="1:11" x14ac:dyDescent="0.25">
      <c r="A101" s="273" t="s">
        <v>1076</v>
      </c>
      <c r="B101" s="1339">
        <v>1129</v>
      </c>
      <c r="C101" s="1467" t="s">
        <v>13</v>
      </c>
      <c r="D101" s="1458">
        <v>630</v>
      </c>
      <c r="E101" s="274" t="s">
        <v>14</v>
      </c>
      <c r="F101" s="274" t="s">
        <v>15</v>
      </c>
      <c r="G101" s="1459">
        <v>630</v>
      </c>
      <c r="H101" s="274" t="s">
        <v>14</v>
      </c>
      <c r="I101" s="472">
        <v>0.19130687830687831</v>
      </c>
      <c r="J101" s="472">
        <v>0</v>
      </c>
      <c r="K101" s="474">
        <f t="shared" si="1"/>
        <v>0.19130687830687831</v>
      </c>
    </row>
    <row r="102" spans="1:11" x14ac:dyDescent="0.25">
      <c r="A102" s="273" t="s">
        <v>90</v>
      </c>
      <c r="B102" s="1339">
        <v>3</v>
      </c>
      <c r="C102" s="1467" t="s">
        <v>13</v>
      </c>
      <c r="D102" s="1458">
        <v>1250</v>
      </c>
      <c r="E102" s="274" t="s">
        <v>48</v>
      </c>
      <c r="F102" s="274" t="s">
        <v>15</v>
      </c>
      <c r="G102" s="1459">
        <v>1250</v>
      </c>
      <c r="H102" s="274" t="s">
        <v>211</v>
      </c>
      <c r="I102" s="472">
        <v>9.3964373333333323E-2</v>
      </c>
      <c r="J102" s="472">
        <v>0.13708981333333334</v>
      </c>
      <c r="K102" s="474">
        <f t="shared" si="1"/>
        <v>0.23105418666666666</v>
      </c>
    </row>
    <row r="103" spans="1:11" x14ac:dyDescent="0.25">
      <c r="A103" s="273" t="s">
        <v>90</v>
      </c>
      <c r="B103" s="1339">
        <v>5</v>
      </c>
      <c r="C103" s="1467" t="s">
        <v>13</v>
      </c>
      <c r="D103" s="1458">
        <v>1250</v>
      </c>
      <c r="E103" s="274" t="s">
        <v>147</v>
      </c>
      <c r="F103" s="274" t="s">
        <v>15</v>
      </c>
      <c r="G103" s="1459">
        <v>1250</v>
      </c>
      <c r="H103" s="274" t="s">
        <v>179</v>
      </c>
      <c r="I103" s="472">
        <v>0.12148752</v>
      </c>
      <c r="J103" s="472">
        <v>0.19</v>
      </c>
      <c r="K103" s="474">
        <f t="shared" si="1"/>
        <v>0.31148752000000002</v>
      </c>
    </row>
    <row r="104" spans="1:11" x14ac:dyDescent="0.25">
      <c r="A104" s="273" t="s">
        <v>90</v>
      </c>
      <c r="B104" s="1339">
        <v>2</v>
      </c>
      <c r="C104" s="1467" t="s">
        <v>13</v>
      </c>
      <c r="D104" s="1458">
        <v>1000</v>
      </c>
      <c r="E104" s="274" t="s">
        <v>48</v>
      </c>
      <c r="F104" s="274" t="s">
        <v>15</v>
      </c>
      <c r="G104" s="1459">
        <v>1000</v>
      </c>
      <c r="H104" s="274" t="s">
        <v>179</v>
      </c>
      <c r="I104" s="472">
        <v>9.5322999999999991E-2</v>
      </c>
      <c r="J104" s="472">
        <v>0.14000000000000001</v>
      </c>
      <c r="K104" s="474">
        <f t="shared" si="1"/>
        <v>0.235323</v>
      </c>
    </row>
    <row r="105" spans="1:11" x14ac:dyDescent="0.25">
      <c r="A105" s="273" t="s">
        <v>90</v>
      </c>
      <c r="B105" s="1339">
        <v>6</v>
      </c>
      <c r="C105" s="1467" t="s">
        <v>13</v>
      </c>
      <c r="D105" s="1458">
        <v>1600</v>
      </c>
      <c r="E105" s="274" t="s">
        <v>956</v>
      </c>
      <c r="F105" s="274" t="s">
        <v>15</v>
      </c>
      <c r="G105" s="1459">
        <v>1600</v>
      </c>
      <c r="H105" s="274" t="s">
        <v>147</v>
      </c>
      <c r="I105" s="472">
        <v>8.0531500000000006E-2</v>
      </c>
      <c r="J105" s="472">
        <v>0.116277625</v>
      </c>
      <c r="K105" s="474">
        <f t="shared" si="1"/>
        <v>0.196809125</v>
      </c>
    </row>
    <row r="106" spans="1:11" x14ac:dyDescent="0.25">
      <c r="A106" s="273" t="s">
        <v>90</v>
      </c>
      <c r="B106" s="1339">
        <v>8</v>
      </c>
      <c r="C106" s="1467" t="s">
        <v>13</v>
      </c>
      <c r="D106" s="1458">
        <v>1000</v>
      </c>
      <c r="E106" s="274" t="s">
        <v>239</v>
      </c>
      <c r="F106" s="274" t="s">
        <v>15</v>
      </c>
      <c r="G106" s="1458">
        <v>1000</v>
      </c>
      <c r="H106" s="274" t="s">
        <v>273</v>
      </c>
      <c r="I106" s="472">
        <v>9.2035999999999993E-3</v>
      </c>
      <c r="J106" s="472">
        <v>4.2731000000000005E-2</v>
      </c>
      <c r="K106" s="474">
        <f t="shared" si="1"/>
        <v>5.1934600000000004E-2</v>
      </c>
    </row>
    <row r="107" spans="1:11" x14ac:dyDescent="0.25">
      <c r="A107" s="273" t="s">
        <v>90</v>
      </c>
      <c r="B107" s="1339">
        <v>1</v>
      </c>
      <c r="C107" s="1467" t="s">
        <v>13</v>
      </c>
      <c r="D107" s="1458">
        <v>1000</v>
      </c>
      <c r="E107" s="274" t="s">
        <v>28</v>
      </c>
      <c r="F107" s="274" t="s">
        <v>15</v>
      </c>
      <c r="G107" s="1458">
        <v>1000</v>
      </c>
      <c r="H107" s="274" t="s">
        <v>156</v>
      </c>
      <c r="I107" s="472">
        <v>0.2</v>
      </c>
      <c r="J107" s="472">
        <v>0.13608179999999998</v>
      </c>
      <c r="K107" s="474">
        <f t="shared" si="1"/>
        <v>0.33608179999999999</v>
      </c>
    </row>
    <row r="108" spans="1:11" x14ac:dyDescent="0.25">
      <c r="A108" s="273" t="s">
        <v>129</v>
      </c>
      <c r="B108" s="1339">
        <v>1</v>
      </c>
      <c r="C108" s="1467" t="s">
        <v>13</v>
      </c>
      <c r="D108" s="1458">
        <v>1000</v>
      </c>
      <c r="E108" s="274" t="s">
        <v>85</v>
      </c>
      <c r="F108" s="274" t="s">
        <v>15</v>
      </c>
      <c r="G108" s="1458">
        <v>1000</v>
      </c>
      <c r="H108" s="274" t="s">
        <v>55</v>
      </c>
      <c r="I108" s="472">
        <v>0.30437619999999999</v>
      </c>
      <c r="J108" s="472">
        <v>0.10606053333333335</v>
      </c>
      <c r="K108" s="474">
        <f t="shared" si="1"/>
        <v>0.4104367333333333</v>
      </c>
    </row>
    <row r="109" spans="1:11" x14ac:dyDescent="0.25">
      <c r="A109" s="273" t="s">
        <v>129</v>
      </c>
      <c r="B109" s="1339">
        <v>2</v>
      </c>
      <c r="C109" s="1467" t="s">
        <v>13</v>
      </c>
      <c r="D109" s="1458">
        <v>630</v>
      </c>
      <c r="E109" s="274" t="s">
        <v>206</v>
      </c>
      <c r="F109" s="274" t="s">
        <v>15</v>
      </c>
      <c r="G109" s="1458">
        <v>630</v>
      </c>
      <c r="H109" s="274" t="s">
        <v>74</v>
      </c>
      <c r="I109" s="472">
        <v>2.7826455026455029E-2</v>
      </c>
      <c r="J109" s="472">
        <v>6.4696507936507941E-2</v>
      </c>
      <c r="K109" s="474">
        <f t="shared" si="1"/>
        <v>9.2522962962962974E-2</v>
      </c>
    </row>
    <row r="110" spans="1:11" x14ac:dyDescent="0.25">
      <c r="A110" s="273" t="s">
        <v>1076</v>
      </c>
      <c r="B110" s="1339">
        <v>1</v>
      </c>
      <c r="C110" s="1467" t="s">
        <v>13</v>
      </c>
      <c r="D110" s="1458">
        <v>1000</v>
      </c>
      <c r="E110" s="274" t="s">
        <v>335</v>
      </c>
      <c r="F110" s="274" t="s">
        <v>15</v>
      </c>
      <c r="G110" s="1458">
        <v>1000</v>
      </c>
      <c r="H110" s="274" t="s">
        <v>335</v>
      </c>
      <c r="I110" s="472">
        <v>4.5360600000000001E-2</v>
      </c>
      <c r="J110" s="472">
        <v>0</v>
      </c>
      <c r="K110" s="474">
        <f t="shared" si="1"/>
        <v>4.5360600000000001E-2</v>
      </c>
    </row>
    <row r="111" spans="1:11" x14ac:dyDescent="0.25">
      <c r="A111" s="273" t="s">
        <v>1076</v>
      </c>
      <c r="B111" s="1339">
        <v>2</v>
      </c>
      <c r="C111" s="1467" t="s">
        <v>13</v>
      </c>
      <c r="D111" s="1458">
        <v>1000</v>
      </c>
      <c r="E111" s="274" t="s">
        <v>335</v>
      </c>
      <c r="F111" s="274" t="s">
        <v>15</v>
      </c>
      <c r="G111" s="1458">
        <v>1000</v>
      </c>
      <c r="H111" s="274" t="s">
        <v>335</v>
      </c>
      <c r="I111" s="472">
        <v>4.9305000000000002E-2</v>
      </c>
      <c r="J111" s="472">
        <v>0</v>
      </c>
      <c r="K111" s="474">
        <f t="shared" si="1"/>
        <v>4.9305000000000002E-2</v>
      </c>
    </row>
    <row r="112" spans="1:11" x14ac:dyDescent="0.25">
      <c r="A112" s="273" t="s">
        <v>1076</v>
      </c>
      <c r="B112" s="1339">
        <v>3</v>
      </c>
      <c r="C112" s="1467" t="s">
        <v>13</v>
      </c>
      <c r="D112" s="1458">
        <v>1000</v>
      </c>
      <c r="E112" s="274" t="s">
        <v>934</v>
      </c>
      <c r="F112" s="274" t="s">
        <v>15</v>
      </c>
      <c r="G112" s="1458">
        <v>1000</v>
      </c>
      <c r="H112" s="274" t="s">
        <v>1067</v>
      </c>
      <c r="I112" s="472">
        <v>2.2351599999999999E-2</v>
      </c>
      <c r="J112" s="472">
        <v>0</v>
      </c>
      <c r="K112" s="474">
        <f t="shared" si="1"/>
        <v>2.2351599999999999E-2</v>
      </c>
    </row>
    <row r="113" spans="1:11" x14ac:dyDescent="0.25">
      <c r="A113" s="273" t="s">
        <v>1076</v>
      </c>
      <c r="B113" s="1339">
        <v>4</v>
      </c>
      <c r="C113" s="1467" t="s">
        <v>13</v>
      </c>
      <c r="D113" s="1458">
        <v>1000</v>
      </c>
      <c r="E113" s="274" t="s">
        <v>48</v>
      </c>
      <c r="F113" s="274" t="s">
        <v>15</v>
      </c>
      <c r="G113" s="1458">
        <v>1000</v>
      </c>
      <c r="H113" s="274" t="s">
        <v>48</v>
      </c>
      <c r="I113" s="472">
        <v>0.13586266666666666</v>
      </c>
      <c r="J113" s="472">
        <v>0</v>
      </c>
      <c r="K113" s="474">
        <f t="shared" si="1"/>
        <v>0.13586266666666666</v>
      </c>
    </row>
    <row r="114" spans="1:11" x14ac:dyDescent="0.25">
      <c r="A114" s="273" t="s">
        <v>90</v>
      </c>
      <c r="B114" s="1339">
        <v>510591</v>
      </c>
      <c r="C114" s="1467" t="s">
        <v>13</v>
      </c>
      <c r="D114" s="1458">
        <v>400</v>
      </c>
      <c r="E114" s="274" t="s">
        <v>179</v>
      </c>
      <c r="F114" s="274" t="s">
        <v>15</v>
      </c>
      <c r="G114" s="1458">
        <v>400</v>
      </c>
      <c r="H114" s="274" t="s">
        <v>326</v>
      </c>
      <c r="I114" s="472">
        <v>0.51825033333333326</v>
      </c>
      <c r="J114" s="472">
        <v>0</v>
      </c>
      <c r="K114" s="474">
        <f t="shared" si="1"/>
        <v>0.51825033333333326</v>
      </c>
    </row>
    <row r="115" spans="1:11" x14ac:dyDescent="0.25">
      <c r="A115" s="273" t="s">
        <v>90</v>
      </c>
      <c r="B115" s="1339">
        <v>510592</v>
      </c>
      <c r="C115" s="1467" t="s">
        <v>13</v>
      </c>
      <c r="D115" s="1458">
        <v>400</v>
      </c>
      <c r="E115" s="274" t="s">
        <v>1061</v>
      </c>
      <c r="F115" s="274" t="s">
        <v>15</v>
      </c>
      <c r="G115" s="1458">
        <v>400</v>
      </c>
      <c r="H115" s="274" t="s">
        <v>667</v>
      </c>
      <c r="I115" s="472">
        <v>0.62726916666666666</v>
      </c>
      <c r="J115" s="472">
        <v>8.7653333333333347E-2</v>
      </c>
      <c r="K115" s="474">
        <f t="shared" si="1"/>
        <v>0.71492250000000002</v>
      </c>
    </row>
    <row r="116" spans="1:11" x14ac:dyDescent="0.25">
      <c r="A116" s="273" t="s">
        <v>90</v>
      </c>
      <c r="B116" s="1339">
        <v>510593</v>
      </c>
      <c r="C116" s="1467" t="s">
        <v>13</v>
      </c>
      <c r="D116" s="1458">
        <v>400</v>
      </c>
      <c r="E116" s="274" t="s">
        <v>667</v>
      </c>
      <c r="F116" s="274" t="s">
        <v>15</v>
      </c>
      <c r="G116" s="1458">
        <v>400</v>
      </c>
      <c r="H116" s="274" t="s">
        <v>551</v>
      </c>
      <c r="I116" s="472">
        <v>0.32048249999999995</v>
      </c>
      <c r="J116" s="472">
        <v>0</v>
      </c>
      <c r="K116" s="474">
        <f t="shared" si="1"/>
        <v>0.32048249999999995</v>
      </c>
    </row>
    <row r="117" spans="1:11" x14ac:dyDescent="0.25">
      <c r="A117" s="273" t="s">
        <v>90</v>
      </c>
      <c r="B117" s="1339">
        <v>510594</v>
      </c>
      <c r="C117" s="1467" t="s">
        <v>13</v>
      </c>
      <c r="D117" s="1458">
        <v>630</v>
      </c>
      <c r="E117" s="274" t="s">
        <v>569</v>
      </c>
      <c r="F117" s="274" t="s">
        <v>15</v>
      </c>
      <c r="G117" s="1458">
        <v>630</v>
      </c>
      <c r="H117" s="274" t="s">
        <v>570</v>
      </c>
      <c r="I117" s="472">
        <v>0.62261693121693118</v>
      </c>
      <c r="J117" s="472">
        <v>0</v>
      </c>
      <c r="K117" s="474">
        <f t="shared" si="1"/>
        <v>0.62261693121693118</v>
      </c>
    </row>
    <row r="118" spans="1:11" x14ac:dyDescent="0.25">
      <c r="A118" s="273" t="s">
        <v>90</v>
      </c>
      <c r="B118" s="1339">
        <v>929</v>
      </c>
      <c r="C118" s="1467" t="s">
        <v>13</v>
      </c>
      <c r="D118" s="1458">
        <v>1250</v>
      </c>
      <c r="E118" s="274" t="s">
        <v>239</v>
      </c>
      <c r="F118" s="274" t="s">
        <v>15</v>
      </c>
      <c r="G118" s="1458">
        <v>1250</v>
      </c>
      <c r="H118" s="274" t="s">
        <v>16</v>
      </c>
      <c r="I118" s="472">
        <v>0.18582506666666665</v>
      </c>
      <c r="J118" s="472">
        <v>7.0000000000000007E-2</v>
      </c>
      <c r="K118" s="474">
        <f t="shared" si="1"/>
        <v>0.25582506666666666</v>
      </c>
    </row>
    <row r="119" spans="1:11" x14ac:dyDescent="0.25">
      <c r="A119" s="273" t="s">
        <v>90</v>
      </c>
      <c r="B119" s="1339">
        <v>9210</v>
      </c>
      <c r="C119" s="1467" t="s">
        <v>13</v>
      </c>
      <c r="D119" s="1458">
        <v>1250</v>
      </c>
      <c r="E119" s="274" t="s">
        <v>239</v>
      </c>
      <c r="F119" s="274" t="s">
        <v>15</v>
      </c>
      <c r="G119" s="1458">
        <v>1250</v>
      </c>
      <c r="H119" s="274" t="s">
        <v>239</v>
      </c>
      <c r="I119" s="472">
        <v>0.11833199999999999</v>
      </c>
      <c r="J119" s="472">
        <v>0.17</v>
      </c>
      <c r="K119" s="474">
        <f t="shared" si="1"/>
        <v>0.28833200000000003</v>
      </c>
    </row>
    <row r="120" spans="1:11" x14ac:dyDescent="0.25">
      <c r="A120" s="273" t="s">
        <v>90</v>
      </c>
      <c r="B120" s="1339">
        <v>8</v>
      </c>
      <c r="C120" s="1467" t="s">
        <v>13</v>
      </c>
      <c r="D120" s="1458">
        <v>1000</v>
      </c>
      <c r="E120" s="274" t="s">
        <v>77</v>
      </c>
      <c r="F120" s="274" t="s">
        <v>15</v>
      </c>
      <c r="G120" s="1458">
        <v>1000</v>
      </c>
      <c r="H120" s="274" t="s">
        <v>65</v>
      </c>
      <c r="I120" s="472">
        <v>4.3826666666666667E-2</v>
      </c>
      <c r="J120" s="472">
        <v>7.5601000000000002E-2</v>
      </c>
      <c r="K120" s="474">
        <f t="shared" si="1"/>
        <v>0.11942766666666667</v>
      </c>
    </row>
    <row r="121" spans="1:11" x14ac:dyDescent="0.25">
      <c r="A121" s="273" t="s">
        <v>90</v>
      </c>
      <c r="B121" s="1339">
        <v>9</v>
      </c>
      <c r="C121" s="1467" t="s">
        <v>13</v>
      </c>
      <c r="D121" s="1458">
        <v>1000</v>
      </c>
      <c r="E121" s="274" t="s">
        <v>77</v>
      </c>
      <c r="F121" s="274" t="s">
        <v>15</v>
      </c>
      <c r="G121" s="1458">
        <v>1000</v>
      </c>
      <c r="H121" s="274" t="s">
        <v>29</v>
      </c>
      <c r="I121" s="472">
        <v>0</v>
      </c>
      <c r="J121" s="472">
        <v>0.14462799999999998</v>
      </c>
      <c r="K121" s="474">
        <f t="shared" si="1"/>
        <v>0.14462799999999998</v>
      </c>
    </row>
    <row r="122" spans="1:11" x14ac:dyDescent="0.25">
      <c r="A122" s="273" t="s">
        <v>90</v>
      </c>
      <c r="B122" s="1339">
        <v>924</v>
      </c>
      <c r="C122" s="1467" t="s">
        <v>13</v>
      </c>
      <c r="D122" s="1458">
        <v>1250</v>
      </c>
      <c r="E122" s="274" t="s">
        <v>1062</v>
      </c>
      <c r="F122" s="274" t="s">
        <v>15</v>
      </c>
      <c r="G122" s="1458">
        <v>1250</v>
      </c>
      <c r="H122" s="274" t="s">
        <v>53</v>
      </c>
      <c r="I122" s="472">
        <v>8.2218826666666661E-2</v>
      </c>
      <c r="J122" s="472">
        <v>0.10097663999999999</v>
      </c>
      <c r="K122" s="474">
        <f t="shared" si="1"/>
        <v>0.18319546666666664</v>
      </c>
    </row>
    <row r="123" spans="1:11" x14ac:dyDescent="0.25">
      <c r="A123" s="273" t="s">
        <v>129</v>
      </c>
      <c r="B123" s="1339">
        <v>921</v>
      </c>
      <c r="C123" s="1467" t="s">
        <v>13</v>
      </c>
      <c r="D123" s="1458">
        <v>1250</v>
      </c>
      <c r="E123" s="274" t="s">
        <v>309</v>
      </c>
      <c r="F123" s="274" t="s">
        <v>15</v>
      </c>
      <c r="G123" s="1458">
        <v>1250</v>
      </c>
      <c r="H123" s="274" t="s">
        <v>578</v>
      </c>
      <c r="I123" s="472">
        <v>0.10308032</v>
      </c>
      <c r="J123" s="472">
        <v>0.08</v>
      </c>
      <c r="K123" s="474">
        <f t="shared" si="1"/>
        <v>0.18308032000000002</v>
      </c>
    </row>
    <row r="124" spans="1:11" x14ac:dyDescent="0.25">
      <c r="A124" s="273" t="s">
        <v>90</v>
      </c>
      <c r="B124" s="1339">
        <v>927</v>
      </c>
      <c r="C124" s="1467" t="s">
        <v>13</v>
      </c>
      <c r="D124" s="1458">
        <v>1250</v>
      </c>
      <c r="E124" s="274" t="s">
        <v>193</v>
      </c>
      <c r="F124" s="274" t="s">
        <v>15</v>
      </c>
      <c r="G124" s="1458">
        <v>1250</v>
      </c>
      <c r="H124" s="274" t="s">
        <v>193</v>
      </c>
      <c r="I124" s="472">
        <v>2.2614559999999999E-2</v>
      </c>
      <c r="J124" s="472">
        <v>1.8933120000000001E-2</v>
      </c>
      <c r="K124" s="474">
        <f t="shared" si="1"/>
        <v>4.1547680000000003E-2</v>
      </c>
    </row>
    <row r="125" spans="1:11" x14ac:dyDescent="0.25">
      <c r="A125" s="273" t="s">
        <v>90</v>
      </c>
      <c r="B125" s="1339">
        <v>925</v>
      </c>
      <c r="C125" s="1467" t="s">
        <v>13</v>
      </c>
      <c r="D125" s="1458">
        <v>1250</v>
      </c>
      <c r="E125" s="274" t="s">
        <v>239</v>
      </c>
      <c r="F125" s="274" t="s">
        <v>15</v>
      </c>
      <c r="G125" s="1458">
        <v>1250</v>
      </c>
      <c r="H125" s="274" t="s">
        <v>14</v>
      </c>
      <c r="I125" s="472">
        <v>9.1685386666666674E-2</v>
      </c>
      <c r="J125" s="472">
        <v>0.10237909333333332</v>
      </c>
      <c r="K125" s="474">
        <f t="shared" si="1"/>
        <v>0.19406447999999998</v>
      </c>
    </row>
    <row r="126" spans="1:11" x14ac:dyDescent="0.25">
      <c r="A126" s="273" t="s">
        <v>90</v>
      </c>
      <c r="B126" s="1339">
        <v>923</v>
      </c>
      <c r="C126" s="1467" t="s">
        <v>13</v>
      </c>
      <c r="D126" s="1458">
        <v>1250</v>
      </c>
      <c r="E126" s="274" t="s">
        <v>74</v>
      </c>
      <c r="F126" s="274" t="s">
        <v>15</v>
      </c>
      <c r="G126" s="1458">
        <v>1250</v>
      </c>
      <c r="H126" s="274" t="s">
        <v>206</v>
      </c>
      <c r="I126" s="472">
        <v>0.27558208000000001</v>
      </c>
      <c r="J126" s="472">
        <v>1.5777599999999999E-3</v>
      </c>
      <c r="K126" s="474">
        <f t="shared" si="1"/>
        <v>0.27715983999999999</v>
      </c>
    </row>
    <row r="127" spans="1:11" x14ac:dyDescent="0.25">
      <c r="A127" s="273" t="s">
        <v>90</v>
      </c>
      <c r="B127" s="1339">
        <v>9215</v>
      </c>
      <c r="C127" s="1467" t="s">
        <v>13</v>
      </c>
      <c r="D127" s="1458">
        <v>1000</v>
      </c>
      <c r="E127" s="274" t="s">
        <v>14</v>
      </c>
      <c r="F127" s="274" t="s">
        <v>15</v>
      </c>
      <c r="G127" s="1458">
        <v>1000</v>
      </c>
      <c r="H127" s="274" t="s">
        <v>72</v>
      </c>
      <c r="I127" s="472">
        <v>0.11614066666666666</v>
      </c>
      <c r="J127" s="472">
        <v>0.1</v>
      </c>
      <c r="K127" s="474">
        <f t="shared" si="1"/>
        <v>0.21614066666666665</v>
      </c>
    </row>
    <row r="128" spans="1:11" x14ac:dyDescent="0.25">
      <c r="A128" s="273" t="s">
        <v>90</v>
      </c>
      <c r="B128" s="1339">
        <v>9214</v>
      </c>
      <c r="C128" s="1467" t="s">
        <v>13</v>
      </c>
      <c r="D128" s="1458">
        <v>1000</v>
      </c>
      <c r="E128" s="274" t="s">
        <v>14</v>
      </c>
      <c r="F128" s="274" t="s">
        <v>15</v>
      </c>
      <c r="G128" s="1458">
        <v>1000</v>
      </c>
      <c r="H128" s="274" t="s">
        <v>72</v>
      </c>
      <c r="I128" s="472">
        <v>0.11942766666666665</v>
      </c>
      <c r="J128" s="472">
        <v>0.12797386666666666</v>
      </c>
      <c r="K128" s="474">
        <f t="shared" si="1"/>
        <v>0.24740153333333331</v>
      </c>
    </row>
    <row r="129" spans="1:11" x14ac:dyDescent="0.25">
      <c r="A129" s="273" t="s">
        <v>90</v>
      </c>
      <c r="B129" s="1339">
        <v>9212</v>
      </c>
      <c r="C129" s="1467" t="s">
        <v>13</v>
      </c>
      <c r="D129" s="1458">
        <v>1250</v>
      </c>
      <c r="E129" s="274" t="s">
        <v>427</v>
      </c>
      <c r="F129" s="274" t="s">
        <v>15</v>
      </c>
      <c r="G129" s="1458">
        <v>1250</v>
      </c>
      <c r="H129" s="274" t="s">
        <v>18</v>
      </c>
      <c r="I129" s="472">
        <v>7.5206560000000006E-2</v>
      </c>
      <c r="J129" s="472">
        <v>8.9055786666666664E-2</v>
      </c>
      <c r="K129" s="474">
        <f t="shared" si="1"/>
        <v>0.16426234666666667</v>
      </c>
    </row>
    <row r="130" spans="1:11" x14ac:dyDescent="0.25">
      <c r="A130" s="273" t="s">
        <v>90</v>
      </c>
      <c r="B130" s="1339">
        <v>9213</v>
      </c>
      <c r="C130" s="1467" t="s">
        <v>13</v>
      </c>
      <c r="D130" s="1458">
        <v>1250</v>
      </c>
      <c r="E130" s="274" t="s">
        <v>193</v>
      </c>
      <c r="F130" s="274" t="s">
        <v>15</v>
      </c>
      <c r="G130" s="1458">
        <v>1250</v>
      </c>
      <c r="H130" s="274" t="s">
        <v>161</v>
      </c>
      <c r="I130" s="472">
        <v>0.12622080000000002</v>
      </c>
      <c r="J130" s="472">
        <v>7.3628799999999994E-2</v>
      </c>
      <c r="K130" s="474">
        <f t="shared" si="1"/>
        <v>0.19984960000000002</v>
      </c>
    </row>
    <row r="131" spans="1:11" x14ac:dyDescent="0.25">
      <c r="A131" s="273" t="s">
        <v>129</v>
      </c>
      <c r="B131" s="1339">
        <v>922</v>
      </c>
      <c r="C131" s="1467" t="s">
        <v>13</v>
      </c>
      <c r="D131" s="1458">
        <v>1250</v>
      </c>
      <c r="E131" s="274" t="s">
        <v>256</v>
      </c>
      <c r="F131" s="274" t="s">
        <v>15</v>
      </c>
      <c r="G131" s="1458">
        <v>1250</v>
      </c>
      <c r="H131" s="274" t="s">
        <v>29</v>
      </c>
      <c r="I131" s="472">
        <v>8.2394133333333328E-2</v>
      </c>
      <c r="J131" s="472">
        <v>0.15602293333333334</v>
      </c>
      <c r="K131" s="474">
        <f t="shared" si="1"/>
        <v>0.23841706666666668</v>
      </c>
    </row>
    <row r="132" spans="1:11" x14ac:dyDescent="0.25">
      <c r="A132" s="273" t="s">
        <v>90</v>
      </c>
      <c r="B132" s="1339">
        <v>9211</v>
      </c>
      <c r="C132" s="1467" t="s">
        <v>13</v>
      </c>
      <c r="D132" s="1458">
        <v>1000</v>
      </c>
      <c r="E132" s="274" t="s">
        <v>192</v>
      </c>
      <c r="F132" s="274" t="s">
        <v>15</v>
      </c>
      <c r="G132" s="1458">
        <v>1000</v>
      </c>
      <c r="H132" s="274" t="s">
        <v>29</v>
      </c>
      <c r="I132" s="472">
        <v>0.11723633333333333</v>
      </c>
      <c r="J132" s="472">
        <v>0.09</v>
      </c>
      <c r="K132" s="474">
        <f t="shared" si="1"/>
        <v>0.20723633333333333</v>
      </c>
    </row>
    <row r="133" spans="1:11" x14ac:dyDescent="0.25">
      <c r="A133" s="273" t="s">
        <v>90</v>
      </c>
      <c r="B133" s="1339">
        <v>926</v>
      </c>
      <c r="C133" s="1467" t="s">
        <v>13</v>
      </c>
      <c r="D133" s="1458">
        <v>1000</v>
      </c>
      <c r="E133" s="274" t="s">
        <v>192</v>
      </c>
      <c r="F133" s="274" t="s">
        <v>15</v>
      </c>
      <c r="G133" s="1458">
        <v>1000</v>
      </c>
      <c r="H133" s="274" t="s">
        <v>27</v>
      </c>
      <c r="I133" s="472">
        <v>3.2869999999999996E-2</v>
      </c>
      <c r="J133" s="472">
        <v>0.01</v>
      </c>
      <c r="K133" s="474">
        <f t="shared" si="1"/>
        <v>4.2869999999999998E-2</v>
      </c>
    </row>
    <row r="134" spans="1:11" x14ac:dyDescent="0.25">
      <c r="A134" s="273" t="s">
        <v>90</v>
      </c>
      <c r="B134" s="1339">
        <v>1</v>
      </c>
      <c r="C134" s="1467" t="s">
        <v>13</v>
      </c>
      <c r="D134" s="1458">
        <v>1250</v>
      </c>
      <c r="E134" s="274" t="s">
        <v>62</v>
      </c>
      <c r="F134" s="274" t="s">
        <v>15</v>
      </c>
      <c r="G134" s="1458">
        <v>1250</v>
      </c>
      <c r="H134" s="274" t="s">
        <v>62</v>
      </c>
      <c r="I134" s="472">
        <v>7.0000000000000007E-2</v>
      </c>
      <c r="J134" s="472">
        <v>7.0000000000000007E-2</v>
      </c>
      <c r="K134" s="474">
        <f t="shared" ref="K134:K161" si="2">I134+J134</f>
        <v>0.14000000000000001</v>
      </c>
    </row>
    <row r="135" spans="1:11" x14ac:dyDescent="0.25">
      <c r="A135" s="273" t="s">
        <v>129</v>
      </c>
      <c r="B135" s="1339">
        <v>17</v>
      </c>
      <c r="C135" s="1467" t="s">
        <v>13</v>
      </c>
      <c r="D135" s="1458">
        <v>1000</v>
      </c>
      <c r="E135" s="274" t="s">
        <v>1063</v>
      </c>
      <c r="F135" s="274" t="s">
        <v>15</v>
      </c>
      <c r="G135" s="1458">
        <v>1000</v>
      </c>
      <c r="H135" s="274" t="s">
        <v>256</v>
      </c>
      <c r="I135" s="472">
        <v>0.15317419999999998</v>
      </c>
      <c r="J135" s="472">
        <v>0</v>
      </c>
      <c r="K135" s="474">
        <f t="shared" si="2"/>
        <v>0.15317419999999998</v>
      </c>
    </row>
    <row r="136" spans="1:11" x14ac:dyDescent="0.25">
      <c r="A136" s="273" t="s">
        <v>90</v>
      </c>
      <c r="B136" s="1339">
        <v>16203</v>
      </c>
      <c r="C136" s="1467" t="s">
        <v>13</v>
      </c>
      <c r="D136" s="1458">
        <v>1250</v>
      </c>
      <c r="E136" s="274" t="s">
        <v>180</v>
      </c>
      <c r="F136" s="274" t="s">
        <v>15</v>
      </c>
      <c r="G136" s="1458">
        <v>1250</v>
      </c>
      <c r="H136" s="274" t="s">
        <v>388</v>
      </c>
      <c r="I136" s="472">
        <v>0.34921088</v>
      </c>
      <c r="J136" s="472">
        <v>0</v>
      </c>
      <c r="K136" s="474">
        <f t="shared" si="2"/>
        <v>0.34921088</v>
      </c>
    </row>
    <row r="137" spans="1:11" x14ac:dyDescent="0.25">
      <c r="A137" s="273" t="s">
        <v>90</v>
      </c>
      <c r="B137" s="1339">
        <v>16212</v>
      </c>
      <c r="C137" s="1467" t="s">
        <v>13</v>
      </c>
      <c r="D137" s="1458">
        <v>400</v>
      </c>
      <c r="E137" s="274" t="s">
        <v>77</v>
      </c>
      <c r="F137" s="274" t="s">
        <v>15</v>
      </c>
      <c r="G137" s="1458">
        <v>400</v>
      </c>
      <c r="H137" s="274" t="s">
        <v>287</v>
      </c>
      <c r="I137" s="472">
        <v>4.9305000000000002E-2</v>
      </c>
      <c r="J137" s="472">
        <v>8.2174999999999991E-3</v>
      </c>
      <c r="K137" s="474">
        <f t="shared" si="2"/>
        <v>5.7522500000000004E-2</v>
      </c>
    </row>
    <row r="138" spans="1:11" x14ac:dyDescent="0.25">
      <c r="A138" s="273" t="s">
        <v>90</v>
      </c>
      <c r="B138" s="1339">
        <v>16208</v>
      </c>
      <c r="C138" s="1467" t="s">
        <v>13</v>
      </c>
      <c r="D138" s="1458">
        <v>1000</v>
      </c>
      <c r="E138" s="274" t="s">
        <v>164</v>
      </c>
      <c r="F138" s="274" t="s">
        <v>15</v>
      </c>
      <c r="G138" s="1458">
        <v>1000</v>
      </c>
      <c r="H138" s="274" t="s">
        <v>907</v>
      </c>
      <c r="I138" s="472">
        <v>9.2035999999999993E-3</v>
      </c>
      <c r="J138" s="472">
        <v>9.817173333333333E-2</v>
      </c>
      <c r="K138" s="474">
        <f t="shared" si="2"/>
        <v>0.10737533333333332</v>
      </c>
    </row>
    <row r="139" spans="1:11" x14ac:dyDescent="0.25">
      <c r="A139" s="273" t="s">
        <v>90</v>
      </c>
      <c r="B139" s="1339">
        <v>16207</v>
      </c>
      <c r="C139" s="1467" t="s">
        <v>13</v>
      </c>
      <c r="D139" s="1458">
        <v>1250</v>
      </c>
      <c r="E139" s="274" t="s">
        <v>935</v>
      </c>
      <c r="F139" s="274" t="s">
        <v>15</v>
      </c>
      <c r="G139" s="1458">
        <v>1250</v>
      </c>
      <c r="H139" s="274" t="s">
        <v>77</v>
      </c>
      <c r="I139" s="472">
        <v>0.22053578666666668</v>
      </c>
      <c r="J139" s="472">
        <v>9.5191520000000002E-2</v>
      </c>
      <c r="K139" s="474">
        <f t="shared" si="2"/>
        <v>0.31572730666666671</v>
      </c>
    </row>
    <row r="140" spans="1:11" x14ac:dyDescent="0.25">
      <c r="A140" s="273" t="s">
        <v>90</v>
      </c>
      <c r="B140" s="1339">
        <v>16206</v>
      </c>
      <c r="C140" s="1467" t="s">
        <v>13</v>
      </c>
      <c r="D140" s="1458">
        <v>1250</v>
      </c>
      <c r="E140" s="274" t="s">
        <v>48</v>
      </c>
      <c r="F140" s="274" t="s">
        <v>15</v>
      </c>
      <c r="G140" s="1458">
        <v>1250</v>
      </c>
      <c r="H140" s="274" t="s">
        <v>268</v>
      </c>
      <c r="I140" s="472">
        <v>0.157776</v>
      </c>
      <c r="J140" s="472">
        <v>0.12</v>
      </c>
      <c r="K140" s="474">
        <f t="shared" si="2"/>
        <v>0.27777600000000002</v>
      </c>
    </row>
    <row r="141" spans="1:11" x14ac:dyDescent="0.25">
      <c r="A141" s="273" t="s">
        <v>90</v>
      </c>
      <c r="B141" s="1339">
        <v>16201</v>
      </c>
      <c r="C141" s="1467" t="s">
        <v>13</v>
      </c>
      <c r="D141" s="1458">
        <v>630</v>
      </c>
      <c r="E141" s="274" t="s">
        <v>62</v>
      </c>
      <c r="F141" s="274" t="s">
        <v>15</v>
      </c>
      <c r="G141" s="1458">
        <v>630</v>
      </c>
      <c r="H141" s="274" t="s">
        <v>388</v>
      </c>
      <c r="I141" s="472">
        <v>0.17252402116402116</v>
      </c>
      <c r="J141" s="472">
        <v>2.0869841269841268E-3</v>
      </c>
      <c r="K141" s="474">
        <f t="shared" si="2"/>
        <v>0.17461100529100529</v>
      </c>
    </row>
    <row r="142" spans="1:11" x14ac:dyDescent="0.25">
      <c r="A142" s="273" t="s">
        <v>90</v>
      </c>
      <c r="B142" s="1339">
        <v>16202</v>
      </c>
      <c r="C142" s="1467" t="s">
        <v>13</v>
      </c>
      <c r="D142" s="1458">
        <v>1000</v>
      </c>
      <c r="E142" s="274" t="s">
        <v>239</v>
      </c>
      <c r="F142" s="274" t="s">
        <v>15</v>
      </c>
      <c r="G142" s="1458">
        <v>1000</v>
      </c>
      <c r="H142" s="274" t="s">
        <v>258</v>
      </c>
      <c r="I142" s="472">
        <v>0.18998859999999998</v>
      </c>
      <c r="J142" s="472">
        <v>2.1475066666666664E-2</v>
      </c>
      <c r="K142" s="474">
        <f t="shared" si="2"/>
        <v>0.21146366666666663</v>
      </c>
    </row>
    <row r="143" spans="1:11" x14ac:dyDescent="0.25">
      <c r="A143" s="273" t="s">
        <v>90</v>
      </c>
      <c r="B143" s="1339">
        <v>16220</v>
      </c>
      <c r="C143" s="1467" t="s">
        <v>13</v>
      </c>
      <c r="D143" s="1458">
        <v>1600</v>
      </c>
      <c r="E143" s="274" t="s">
        <v>934</v>
      </c>
      <c r="F143" s="274" t="s">
        <v>15</v>
      </c>
      <c r="G143" s="1458">
        <v>1600</v>
      </c>
      <c r="H143" s="274" t="s">
        <v>258</v>
      </c>
      <c r="I143" s="472">
        <v>0.15750208333333332</v>
      </c>
      <c r="J143" s="472">
        <v>0.12175595833333333</v>
      </c>
      <c r="K143" s="474">
        <f t="shared" si="2"/>
        <v>0.27925804166666668</v>
      </c>
    </row>
    <row r="144" spans="1:11" x14ac:dyDescent="0.25">
      <c r="A144" s="273" t="s">
        <v>90</v>
      </c>
      <c r="B144" s="1339">
        <v>16205</v>
      </c>
      <c r="C144" s="1467" t="s">
        <v>13</v>
      </c>
      <c r="D144" s="1458">
        <v>1250</v>
      </c>
      <c r="E144" s="274" t="s">
        <v>457</v>
      </c>
      <c r="F144" s="274" t="s">
        <v>15</v>
      </c>
      <c r="G144" s="1458">
        <v>1250</v>
      </c>
      <c r="H144" s="274" t="s">
        <v>40</v>
      </c>
      <c r="I144" s="472">
        <v>0.11535178666666666</v>
      </c>
      <c r="J144" s="472">
        <v>8.2569439999999994E-2</v>
      </c>
      <c r="K144" s="474">
        <f t="shared" si="2"/>
        <v>0.19792122666666667</v>
      </c>
    </row>
    <row r="145" spans="1:11" x14ac:dyDescent="0.25">
      <c r="A145" s="273" t="s">
        <v>90</v>
      </c>
      <c r="B145" s="1339">
        <v>16204</v>
      </c>
      <c r="C145" s="1467" t="s">
        <v>13</v>
      </c>
      <c r="D145" s="1458">
        <v>1000</v>
      </c>
      <c r="E145" s="274" t="s">
        <v>268</v>
      </c>
      <c r="F145" s="274" t="s">
        <v>15</v>
      </c>
      <c r="G145" s="1458">
        <v>1000</v>
      </c>
      <c r="H145" s="274" t="s">
        <v>1068</v>
      </c>
      <c r="I145" s="472">
        <v>0.17333446666666669</v>
      </c>
      <c r="J145" s="472">
        <v>2.8487333333333337E-2</v>
      </c>
      <c r="K145" s="474">
        <f t="shared" si="2"/>
        <v>0.20182180000000002</v>
      </c>
    </row>
    <row r="146" spans="1:11" x14ac:dyDescent="0.25">
      <c r="A146" s="273" t="s">
        <v>90</v>
      </c>
      <c r="B146" s="1339">
        <v>16215</v>
      </c>
      <c r="C146" s="1467" t="s">
        <v>13</v>
      </c>
      <c r="D146" s="1458">
        <v>1000</v>
      </c>
      <c r="E146" s="274" t="s">
        <v>934</v>
      </c>
      <c r="F146" s="274" t="s">
        <v>15</v>
      </c>
      <c r="G146" s="1458">
        <v>1000</v>
      </c>
      <c r="H146" s="274" t="s">
        <v>335</v>
      </c>
      <c r="I146" s="472">
        <v>3.506133333333333E-3</v>
      </c>
      <c r="J146" s="472">
        <v>0.20905319999999999</v>
      </c>
      <c r="K146" s="474">
        <f t="shared" si="2"/>
        <v>0.21255933333333332</v>
      </c>
    </row>
    <row r="147" spans="1:11" x14ac:dyDescent="0.25">
      <c r="A147" s="273" t="s">
        <v>90</v>
      </c>
      <c r="B147" s="1339">
        <v>16213</v>
      </c>
      <c r="C147" s="1467" t="s">
        <v>13</v>
      </c>
      <c r="D147" s="1458">
        <v>1000</v>
      </c>
      <c r="E147" s="274" t="s">
        <v>201</v>
      </c>
      <c r="F147" s="274" t="s">
        <v>15</v>
      </c>
      <c r="G147" s="1458">
        <v>1000</v>
      </c>
      <c r="H147" s="274" t="s">
        <v>1069</v>
      </c>
      <c r="I147" s="472">
        <v>0.17530666666666667</v>
      </c>
      <c r="J147" s="472">
        <v>1.3147999999999999E-3</v>
      </c>
      <c r="K147" s="474">
        <f t="shared" si="2"/>
        <v>0.17662146666666667</v>
      </c>
    </row>
    <row r="148" spans="1:11" x14ac:dyDescent="0.25">
      <c r="A148" s="273" t="s">
        <v>90</v>
      </c>
      <c r="B148" s="1339">
        <v>16221</v>
      </c>
      <c r="C148" s="1467" t="s">
        <v>13</v>
      </c>
      <c r="D148" s="1458">
        <v>1000</v>
      </c>
      <c r="E148" s="274" t="s">
        <v>57</v>
      </c>
      <c r="F148" s="274" t="s">
        <v>15</v>
      </c>
      <c r="G148" s="1458">
        <v>1000</v>
      </c>
      <c r="H148" s="274" t="s">
        <v>934</v>
      </c>
      <c r="I148" s="472">
        <v>6.8588733333333318E-2</v>
      </c>
      <c r="J148" s="472">
        <v>8.8529866666666665E-2</v>
      </c>
      <c r="K148" s="474">
        <f t="shared" si="2"/>
        <v>0.1571186</v>
      </c>
    </row>
    <row r="149" spans="1:11" x14ac:dyDescent="0.25">
      <c r="A149" s="273" t="s">
        <v>90</v>
      </c>
      <c r="B149" s="1339">
        <v>16214</v>
      </c>
      <c r="C149" s="1467" t="s">
        <v>13</v>
      </c>
      <c r="D149" s="1458">
        <v>1600</v>
      </c>
      <c r="E149" s="274" t="s">
        <v>77</v>
      </c>
      <c r="F149" s="274" t="s">
        <v>15</v>
      </c>
      <c r="G149" s="1458">
        <v>1600</v>
      </c>
      <c r="H149" s="274" t="s">
        <v>255</v>
      </c>
      <c r="I149" s="472">
        <v>7.0533541666666658E-2</v>
      </c>
      <c r="J149" s="472">
        <v>6.2453000000000002E-2</v>
      </c>
      <c r="K149" s="474">
        <f t="shared" si="2"/>
        <v>0.13298654166666665</v>
      </c>
    </row>
    <row r="150" spans="1:11" x14ac:dyDescent="0.25">
      <c r="A150" s="273" t="s">
        <v>90</v>
      </c>
      <c r="B150" s="1339">
        <v>16210</v>
      </c>
      <c r="C150" s="1467" t="s">
        <v>13</v>
      </c>
      <c r="D150" s="1458">
        <v>1000</v>
      </c>
      <c r="E150" s="274" t="s">
        <v>77</v>
      </c>
      <c r="F150" s="274" t="s">
        <v>15</v>
      </c>
      <c r="G150" s="1458">
        <v>1000</v>
      </c>
      <c r="H150" s="274" t="s">
        <v>365</v>
      </c>
      <c r="I150" s="472">
        <v>2.0160266666666669E-2</v>
      </c>
      <c r="J150" s="472">
        <v>1.0737533333333332E-2</v>
      </c>
      <c r="K150" s="474">
        <f t="shared" si="2"/>
        <v>3.0897800000000003E-2</v>
      </c>
    </row>
    <row r="151" spans="1:11" x14ac:dyDescent="0.25">
      <c r="A151" s="273" t="s">
        <v>90</v>
      </c>
      <c r="B151" s="1339">
        <v>1331</v>
      </c>
      <c r="C151" s="1467" t="s">
        <v>13</v>
      </c>
      <c r="D151" s="1458">
        <v>1250</v>
      </c>
      <c r="E151" s="274" t="s">
        <v>149</v>
      </c>
      <c r="F151" s="274" t="s">
        <v>15</v>
      </c>
      <c r="G151" s="1458">
        <v>1250</v>
      </c>
      <c r="H151" s="274" t="s">
        <v>156</v>
      </c>
      <c r="I151" s="472">
        <v>8.2920053333333327E-2</v>
      </c>
      <c r="J151" s="472">
        <v>0.11</v>
      </c>
      <c r="K151" s="474">
        <f t="shared" si="2"/>
        <v>0.19292005333333334</v>
      </c>
    </row>
    <row r="152" spans="1:11" x14ac:dyDescent="0.25">
      <c r="A152" s="273" t="s">
        <v>90</v>
      </c>
      <c r="B152" s="1339">
        <v>13318</v>
      </c>
      <c r="C152" s="1467" t="s">
        <v>13</v>
      </c>
      <c r="D152" s="1458">
        <v>1000</v>
      </c>
      <c r="E152" s="274" t="s">
        <v>55</v>
      </c>
      <c r="F152" s="274" t="s">
        <v>15</v>
      </c>
      <c r="G152" s="1458">
        <v>1000</v>
      </c>
      <c r="H152" s="274" t="s">
        <v>55</v>
      </c>
      <c r="I152" s="472">
        <v>8.8748999999999995E-2</v>
      </c>
      <c r="J152" s="472">
        <v>0.05</v>
      </c>
      <c r="K152" s="474">
        <f t="shared" si="2"/>
        <v>0.13874900000000001</v>
      </c>
    </row>
    <row r="153" spans="1:11" x14ac:dyDescent="0.25">
      <c r="A153" s="273" t="s">
        <v>90</v>
      </c>
      <c r="B153" s="1339">
        <v>1339</v>
      </c>
      <c r="C153" s="1467" t="s">
        <v>13</v>
      </c>
      <c r="D153" s="1458">
        <v>1600</v>
      </c>
      <c r="E153" s="274" t="s">
        <v>55</v>
      </c>
      <c r="F153" s="274" t="s">
        <v>15</v>
      </c>
      <c r="G153" s="1458">
        <v>1600</v>
      </c>
      <c r="H153" s="274" t="s">
        <v>38</v>
      </c>
      <c r="I153" s="472">
        <v>0.20954624999999999</v>
      </c>
      <c r="J153" s="472">
        <v>0.01</v>
      </c>
      <c r="K153" s="474">
        <f t="shared" si="2"/>
        <v>0.21954625</v>
      </c>
    </row>
    <row r="154" spans="1:11" x14ac:dyDescent="0.25">
      <c r="A154" s="273" t="s">
        <v>90</v>
      </c>
      <c r="B154" s="1339">
        <v>13330</v>
      </c>
      <c r="C154" s="1467" t="s">
        <v>13</v>
      </c>
      <c r="D154" s="1458">
        <v>630</v>
      </c>
      <c r="E154" s="274" t="s">
        <v>53</v>
      </c>
      <c r="F154" s="274" t="s">
        <v>15</v>
      </c>
      <c r="G154" s="1458">
        <v>630</v>
      </c>
      <c r="H154" s="274" t="s">
        <v>75</v>
      </c>
      <c r="I154" s="472">
        <v>0.2973952380952381</v>
      </c>
      <c r="J154" s="472">
        <v>0.24522063492063492</v>
      </c>
      <c r="K154" s="474">
        <f t="shared" si="2"/>
        <v>0.542615873015873</v>
      </c>
    </row>
    <row r="155" spans="1:11" x14ac:dyDescent="0.25">
      <c r="A155" s="273" t="s">
        <v>129</v>
      </c>
      <c r="B155" s="1339">
        <v>1333</v>
      </c>
      <c r="C155" s="1457" t="s">
        <v>13</v>
      </c>
      <c r="D155" s="1458">
        <v>1250</v>
      </c>
      <c r="E155" s="274" t="s">
        <v>366</v>
      </c>
      <c r="F155" s="271" t="s">
        <v>15</v>
      </c>
      <c r="G155" s="1458">
        <v>1250</v>
      </c>
      <c r="H155" s="274" t="s">
        <v>956</v>
      </c>
      <c r="I155" s="471">
        <v>8.3270666666666673E-2</v>
      </c>
      <c r="J155" s="471">
        <v>0</v>
      </c>
      <c r="K155" s="474">
        <f t="shared" si="2"/>
        <v>8.3270666666666673E-2</v>
      </c>
    </row>
    <row r="156" spans="1:11" x14ac:dyDescent="0.25">
      <c r="A156" s="273" t="s">
        <v>90</v>
      </c>
      <c r="B156" s="1344">
        <v>13312</v>
      </c>
      <c r="C156" s="1458" t="s">
        <v>13</v>
      </c>
      <c r="D156" s="1458">
        <v>1250</v>
      </c>
      <c r="E156" s="274" t="s">
        <v>18</v>
      </c>
      <c r="F156" s="1252" t="s">
        <v>15</v>
      </c>
      <c r="G156" s="1458">
        <v>1250</v>
      </c>
      <c r="H156" s="274" t="s">
        <v>275</v>
      </c>
      <c r="I156" s="1251">
        <v>0.19494101333333333</v>
      </c>
      <c r="J156" s="1251">
        <v>0</v>
      </c>
      <c r="K156" s="474">
        <f t="shared" si="2"/>
        <v>0.19494101333333333</v>
      </c>
    </row>
    <row r="157" spans="1:11" x14ac:dyDescent="0.25">
      <c r="A157" s="273" t="s">
        <v>90</v>
      </c>
      <c r="B157" s="1344">
        <v>13323</v>
      </c>
      <c r="C157" s="1457" t="s">
        <v>13</v>
      </c>
      <c r="D157" s="1458">
        <v>1000</v>
      </c>
      <c r="E157" s="274" t="s">
        <v>928</v>
      </c>
      <c r="F157" s="1252" t="s">
        <v>15</v>
      </c>
      <c r="G157" s="1458">
        <v>1000</v>
      </c>
      <c r="H157" s="274" t="s">
        <v>363</v>
      </c>
      <c r="I157" s="1251">
        <v>8.2832399999999987E-2</v>
      </c>
      <c r="J157" s="1250">
        <v>0</v>
      </c>
      <c r="K157" s="474">
        <f t="shared" si="2"/>
        <v>8.2832399999999987E-2</v>
      </c>
    </row>
    <row r="158" spans="1:11" x14ac:dyDescent="0.25">
      <c r="A158" s="273" t="s">
        <v>90</v>
      </c>
      <c r="B158" s="1344">
        <v>1337</v>
      </c>
      <c r="C158" s="1457" t="s">
        <v>13</v>
      </c>
      <c r="D158" s="1458">
        <v>1250</v>
      </c>
      <c r="E158" s="274" t="s">
        <v>275</v>
      </c>
      <c r="F158" s="1252" t="s">
        <v>15</v>
      </c>
      <c r="G158" s="1458">
        <v>1250</v>
      </c>
      <c r="H158" s="274" t="s">
        <v>85</v>
      </c>
      <c r="I158" s="1250">
        <v>0.25279221333333335</v>
      </c>
      <c r="J158" s="1247">
        <v>0</v>
      </c>
      <c r="K158" s="474">
        <f t="shared" si="2"/>
        <v>0.25279221333333335</v>
      </c>
    </row>
    <row r="159" spans="1:11" x14ac:dyDescent="0.25">
      <c r="A159" s="273" t="s">
        <v>90</v>
      </c>
      <c r="B159" s="1344">
        <v>13319</v>
      </c>
      <c r="C159" s="1457" t="s">
        <v>13</v>
      </c>
      <c r="D159" s="1458">
        <v>1000</v>
      </c>
      <c r="E159" s="274" t="s">
        <v>46</v>
      </c>
      <c r="F159" s="1252" t="s">
        <v>15</v>
      </c>
      <c r="G159" s="1458">
        <v>1000</v>
      </c>
      <c r="H159" s="274" t="s">
        <v>18</v>
      </c>
      <c r="I159" s="1251">
        <v>0.16193953333333336</v>
      </c>
      <c r="J159" s="1250">
        <v>0</v>
      </c>
      <c r="K159" s="474">
        <f t="shared" si="2"/>
        <v>0.16193953333333336</v>
      </c>
    </row>
    <row r="160" spans="1:11" x14ac:dyDescent="0.25">
      <c r="A160" s="273" t="s">
        <v>90</v>
      </c>
      <c r="B160" s="1344">
        <v>13311</v>
      </c>
      <c r="C160" s="1457" t="s">
        <v>13</v>
      </c>
      <c r="D160" s="1458">
        <v>1250</v>
      </c>
      <c r="E160" s="274" t="s">
        <v>17</v>
      </c>
      <c r="F160" s="1252" t="s">
        <v>15</v>
      </c>
      <c r="G160" s="1458">
        <v>1250</v>
      </c>
      <c r="H160" s="274" t="s">
        <v>50</v>
      </c>
      <c r="I160" s="1251">
        <v>0</v>
      </c>
      <c r="J160" s="1251">
        <v>0.18231893333333335</v>
      </c>
      <c r="K160" s="474">
        <f t="shared" si="2"/>
        <v>0.18231893333333335</v>
      </c>
    </row>
    <row r="161" spans="1:11" ht="15.75" thickBot="1" x14ac:dyDescent="0.3">
      <c r="A161" s="276" t="s">
        <v>90</v>
      </c>
      <c r="B161" s="1345">
        <v>1336</v>
      </c>
      <c r="C161" s="1469" t="s">
        <v>13</v>
      </c>
      <c r="D161" s="1461">
        <v>1250</v>
      </c>
      <c r="E161" s="277" t="s">
        <v>55</v>
      </c>
      <c r="F161" s="1249" t="s">
        <v>15</v>
      </c>
      <c r="G161" s="1461">
        <v>1250</v>
      </c>
      <c r="H161" s="277" t="s">
        <v>55</v>
      </c>
      <c r="I161" s="1248">
        <v>0.10944444444444444</v>
      </c>
      <c r="J161" s="1248">
        <v>2.1387413333333331E-2</v>
      </c>
      <c r="K161" s="474">
        <f t="shared" si="2"/>
        <v>0.13083185777777778</v>
      </c>
    </row>
  </sheetData>
  <autoFilter ref="A1:J2">
    <filterColumn colId="2" showButton="0"/>
    <filterColumn colId="3" showButton="0"/>
    <filterColumn colId="5" showButton="0"/>
    <filterColumn colId="6" showButton="0"/>
    <filterColumn colId="8" showButton="0"/>
  </autoFilter>
  <sortState ref="B71:K78">
    <sortCondition ref="B71"/>
  </sortState>
  <mergeCells count="5">
    <mergeCell ref="C1:E1"/>
    <mergeCell ref="I1:J1"/>
    <mergeCell ref="A1:A2"/>
    <mergeCell ref="F1:H1"/>
    <mergeCell ref="A3:J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A9" sqref="A9"/>
    </sheetView>
  </sheetViews>
  <sheetFormatPr defaultRowHeight="12.75" x14ac:dyDescent="0.2"/>
  <cols>
    <col min="1" max="1" width="5.5703125" style="31" customWidth="1"/>
    <col min="2" max="2" width="6.42578125" style="582" customWidth="1"/>
    <col min="3" max="3" width="12" style="576" bestFit="1" customWidth="1"/>
    <col min="4" max="4" width="6.5703125" style="1351" bestFit="1" customWidth="1"/>
    <col min="5" max="5" width="9.140625" style="400"/>
    <col min="6" max="6" width="12" style="576" bestFit="1" customWidth="1"/>
    <col min="7" max="7" width="6.5703125" style="1351" bestFit="1" customWidth="1"/>
    <col min="8" max="8" width="8.42578125" style="400" customWidth="1"/>
    <col min="9" max="9" width="6.5703125" style="400" bestFit="1" customWidth="1"/>
    <col min="10" max="10" width="7.85546875" style="400" customWidth="1"/>
    <col min="11" max="11" width="8.28515625" style="38" customWidth="1"/>
    <col min="12" max="12" width="9.140625" style="37"/>
    <col min="13" max="16384" width="9.140625" style="17"/>
  </cols>
  <sheetData>
    <row r="1" spans="1:12" s="39" customFormat="1" ht="13.5" thickBot="1" x14ac:dyDescent="0.3">
      <c r="A1" s="580" t="s">
        <v>2</v>
      </c>
      <c r="B1" s="581" t="s">
        <v>3</v>
      </c>
      <c r="C1" s="1721" t="s">
        <v>4</v>
      </c>
      <c r="D1" s="1722"/>
      <c r="E1" s="1838"/>
      <c r="F1" s="1721" t="s">
        <v>5</v>
      </c>
      <c r="G1" s="1722"/>
      <c r="H1" s="1722"/>
      <c r="I1" s="1839" t="s">
        <v>1</v>
      </c>
      <c r="J1" s="1840"/>
      <c r="K1" s="41"/>
      <c r="L1" s="40"/>
    </row>
    <row r="2" spans="1:12" s="39" customFormat="1" ht="13.5" thickBot="1" x14ac:dyDescent="0.3">
      <c r="A2" s="43"/>
      <c r="B2" s="573" t="s">
        <v>8</v>
      </c>
      <c r="C2" s="43" t="s">
        <v>9</v>
      </c>
      <c r="D2" s="1347" t="s">
        <v>10</v>
      </c>
      <c r="E2" s="1352" t="s">
        <v>11</v>
      </c>
      <c r="F2" s="1316" t="s">
        <v>9</v>
      </c>
      <c r="G2" s="1333" t="s">
        <v>10</v>
      </c>
      <c r="H2" s="408" t="s">
        <v>11</v>
      </c>
      <c r="I2" s="1354" t="s">
        <v>6</v>
      </c>
      <c r="J2" s="1358" t="s">
        <v>7</v>
      </c>
      <c r="K2" s="41"/>
      <c r="L2" s="40"/>
    </row>
    <row r="3" spans="1:12" ht="13.5" thickBot="1" x14ac:dyDescent="0.25">
      <c r="A3" s="1841" t="s">
        <v>524</v>
      </c>
      <c r="B3" s="1842"/>
      <c r="C3" s="1842"/>
      <c r="D3" s="1842"/>
      <c r="E3" s="1842"/>
      <c r="F3" s="1842"/>
      <c r="G3" s="1842"/>
      <c r="H3" s="1842"/>
      <c r="I3" s="1842"/>
      <c r="J3" s="1843"/>
    </row>
    <row r="4" spans="1:12" s="16" customFormat="1" x14ac:dyDescent="0.2">
      <c r="A4" s="94" t="s">
        <v>19</v>
      </c>
      <c r="B4" s="326">
        <v>385</v>
      </c>
      <c r="C4" s="72" t="s">
        <v>13</v>
      </c>
      <c r="D4" s="1348">
        <v>1000</v>
      </c>
      <c r="E4" s="305" t="s">
        <v>53</v>
      </c>
      <c r="F4" s="295" t="s">
        <v>389</v>
      </c>
      <c r="G4" s="316">
        <v>1000</v>
      </c>
      <c r="H4" s="295" t="s">
        <v>53</v>
      </c>
      <c r="I4" s="1355">
        <v>8.1298466666666666E-2</v>
      </c>
      <c r="J4" s="1359">
        <v>0.13630093333333335</v>
      </c>
      <c r="K4" s="15">
        <f t="shared" ref="K4:K14" si="0">I4+J4</f>
        <v>0.2175994</v>
      </c>
    </row>
    <row r="5" spans="1:12" s="16" customFormat="1" x14ac:dyDescent="0.2">
      <c r="A5" s="62" t="s">
        <v>19</v>
      </c>
      <c r="B5" s="327" t="s">
        <v>390</v>
      </c>
      <c r="C5" s="73" t="s">
        <v>13</v>
      </c>
      <c r="D5" s="1349">
        <v>1000</v>
      </c>
      <c r="E5" s="1353" t="s">
        <v>162</v>
      </c>
      <c r="F5" s="294" t="s">
        <v>15</v>
      </c>
      <c r="G5" s="71">
        <v>1000</v>
      </c>
      <c r="H5" s="294" t="s">
        <v>180</v>
      </c>
      <c r="I5" s="1356">
        <v>4.0101399999999995E-2</v>
      </c>
      <c r="J5" s="1360">
        <v>0.121619</v>
      </c>
      <c r="K5" s="15">
        <f t="shared" si="0"/>
        <v>0.16172039999999999</v>
      </c>
    </row>
    <row r="6" spans="1:12" s="16" customFormat="1" x14ac:dyDescent="0.2">
      <c r="A6" s="62" t="s">
        <v>19</v>
      </c>
      <c r="B6" s="328">
        <v>384</v>
      </c>
      <c r="C6" s="73" t="s">
        <v>13</v>
      </c>
      <c r="D6" s="1349">
        <v>1000</v>
      </c>
      <c r="E6" s="306" t="s">
        <v>79</v>
      </c>
      <c r="F6" s="294" t="s">
        <v>15</v>
      </c>
      <c r="G6" s="71">
        <v>1000</v>
      </c>
      <c r="H6" s="294" t="s">
        <v>65</v>
      </c>
      <c r="I6" s="1356">
        <v>1.0956666666666669E-3</v>
      </c>
      <c r="J6" s="1360">
        <v>7.8011466666666668E-2</v>
      </c>
      <c r="K6" s="15">
        <f t="shared" si="0"/>
        <v>7.9107133333333329E-2</v>
      </c>
      <c r="L6" s="17"/>
    </row>
    <row r="7" spans="1:12" s="16" customFormat="1" x14ac:dyDescent="0.2">
      <c r="A7" s="62" t="s">
        <v>19</v>
      </c>
      <c r="B7" s="328">
        <v>383</v>
      </c>
      <c r="C7" s="73" t="s">
        <v>13</v>
      </c>
      <c r="D7" s="1349">
        <v>1000</v>
      </c>
      <c r="E7" s="306" t="s">
        <v>18</v>
      </c>
      <c r="F7" s="294" t="s">
        <v>15</v>
      </c>
      <c r="G7" s="71">
        <v>1000</v>
      </c>
      <c r="H7" s="294" t="s">
        <v>287</v>
      </c>
      <c r="I7" s="1356">
        <v>4.6675399999999999E-2</v>
      </c>
      <c r="J7" s="1360">
        <v>5.4345066666666671E-2</v>
      </c>
      <c r="K7" s="15">
        <f t="shared" si="0"/>
        <v>0.10102046666666667</v>
      </c>
    </row>
    <row r="8" spans="1:12" s="16" customFormat="1" x14ac:dyDescent="0.2">
      <c r="A8" s="62" t="s">
        <v>19</v>
      </c>
      <c r="B8" s="328">
        <v>382</v>
      </c>
      <c r="C8" s="73" t="s">
        <v>13</v>
      </c>
      <c r="D8" s="1349">
        <v>1000</v>
      </c>
      <c r="E8" s="306" t="s">
        <v>22</v>
      </c>
      <c r="F8" s="294" t="s">
        <v>15</v>
      </c>
      <c r="G8" s="71">
        <v>1000</v>
      </c>
      <c r="H8" s="294" t="s">
        <v>53</v>
      </c>
      <c r="I8" s="1356">
        <v>0.12</v>
      </c>
      <c r="J8" s="1360">
        <v>6.1138199999999997E-2</v>
      </c>
      <c r="K8" s="15">
        <f t="shared" si="0"/>
        <v>0.1811382</v>
      </c>
    </row>
    <row r="9" spans="1:12" s="16" customFormat="1" x14ac:dyDescent="0.2">
      <c r="A9" s="62" t="s">
        <v>12</v>
      </c>
      <c r="B9" s="328">
        <v>55</v>
      </c>
      <c r="C9" s="73" t="s">
        <v>391</v>
      </c>
      <c r="D9" s="1349">
        <v>1000</v>
      </c>
      <c r="E9" s="306" t="s">
        <v>156</v>
      </c>
      <c r="F9" s="404" t="s">
        <v>15</v>
      </c>
      <c r="G9" s="71">
        <v>1000</v>
      </c>
      <c r="H9" s="294" t="s">
        <v>83</v>
      </c>
      <c r="I9" s="1356">
        <v>0.08</v>
      </c>
      <c r="J9" s="1360">
        <v>9.7076066666666669E-2</v>
      </c>
      <c r="K9" s="15">
        <f t="shared" si="0"/>
        <v>0.17707606666666667</v>
      </c>
    </row>
    <row r="10" spans="1:12" s="16" customFormat="1" x14ac:dyDescent="0.2">
      <c r="A10" s="62" t="s">
        <v>19</v>
      </c>
      <c r="B10" s="328">
        <v>551</v>
      </c>
      <c r="C10" s="73" t="s">
        <v>13</v>
      </c>
      <c r="D10" s="1349">
        <v>630</v>
      </c>
      <c r="E10" s="306" t="s">
        <v>55</v>
      </c>
      <c r="F10" s="294" t="s">
        <v>15</v>
      </c>
      <c r="G10" s="71">
        <v>630</v>
      </c>
      <c r="H10" s="294" t="s">
        <v>53</v>
      </c>
      <c r="I10" s="1356">
        <v>3.4783068783068786E-3</v>
      </c>
      <c r="J10" s="1360">
        <v>0.20452444444444445</v>
      </c>
      <c r="K10" s="15">
        <f t="shared" si="0"/>
        <v>0.20800275132275134</v>
      </c>
    </row>
    <row r="11" spans="1:12" s="16" customFormat="1" x14ac:dyDescent="0.2">
      <c r="A11" s="62" t="s">
        <v>19</v>
      </c>
      <c r="B11" s="328">
        <v>552</v>
      </c>
      <c r="C11" s="73" t="s">
        <v>13</v>
      </c>
      <c r="D11" s="1349">
        <v>1000</v>
      </c>
      <c r="E11" s="306" t="s">
        <v>156</v>
      </c>
      <c r="F11" s="294" t="s">
        <v>15</v>
      </c>
      <c r="G11" s="71">
        <v>1000</v>
      </c>
      <c r="H11" s="294" t="s">
        <v>326</v>
      </c>
      <c r="I11" s="1356">
        <v>0.04</v>
      </c>
      <c r="J11" s="1360">
        <v>0.18998859999999998</v>
      </c>
      <c r="K11" s="15">
        <f t="shared" si="0"/>
        <v>0.22998859999999999</v>
      </c>
    </row>
    <row r="12" spans="1:12" s="16" customFormat="1" x14ac:dyDescent="0.2">
      <c r="A12" s="62" t="s">
        <v>19</v>
      </c>
      <c r="B12" s="328">
        <v>553</v>
      </c>
      <c r="C12" s="73" t="s">
        <v>13</v>
      </c>
      <c r="D12" s="1349">
        <v>1000</v>
      </c>
      <c r="E12" s="306" t="s">
        <v>60</v>
      </c>
      <c r="F12" s="294" t="s">
        <v>15</v>
      </c>
      <c r="G12" s="71">
        <v>1000</v>
      </c>
      <c r="H12" s="294" t="s">
        <v>258</v>
      </c>
      <c r="I12" s="1356">
        <v>5.7632066666666669E-2</v>
      </c>
      <c r="J12" s="1360">
        <v>0.1433132</v>
      </c>
      <c r="K12" s="15">
        <f t="shared" si="0"/>
        <v>0.20094526666666668</v>
      </c>
    </row>
    <row r="13" spans="1:12" s="16" customFormat="1" x14ac:dyDescent="0.2">
      <c r="A13" s="62" t="s">
        <v>19</v>
      </c>
      <c r="B13" s="328">
        <v>554</v>
      </c>
      <c r="C13" s="73" t="s">
        <v>13</v>
      </c>
      <c r="D13" s="1349">
        <v>1000</v>
      </c>
      <c r="E13" s="306" t="s">
        <v>70</v>
      </c>
      <c r="F13" s="294" t="s">
        <v>15</v>
      </c>
      <c r="G13" s="71">
        <v>1000</v>
      </c>
      <c r="H13" s="294" t="s">
        <v>145</v>
      </c>
      <c r="I13" s="1356">
        <v>9.0721200000000002E-2</v>
      </c>
      <c r="J13" s="1360">
        <v>0.12</v>
      </c>
      <c r="K13" s="15">
        <f t="shared" si="0"/>
        <v>0.2107212</v>
      </c>
    </row>
    <row r="14" spans="1:12" s="16" customFormat="1" ht="13.5" thickBot="1" x14ac:dyDescent="0.25">
      <c r="A14" s="95" t="s">
        <v>19</v>
      </c>
      <c r="B14" s="329">
        <v>30</v>
      </c>
      <c r="C14" s="74" t="s">
        <v>13</v>
      </c>
      <c r="D14" s="1350">
        <v>630</v>
      </c>
      <c r="E14" s="350" t="s">
        <v>151</v>
      </c>
      <c r="F14" s="296" t="s">
        <v>389</v>
      </c>
      <c r="G14" s="318">
        <v>630</v>
      </c>
      <c r="H14" s="296" t="s">
        <v>326</v>
      </c>
      <c r="I14" s="1357">
        <v>3.0609100529100524E-2</v>
      </c>
      <c r="J14" s="1361">
        <v>0.08</v>
      </c>
      <c r="K14" s="15">
        <f t="shared" si="0"/>
        <v>0.11060910052910053</v>
      </c>
    </row>
    <row r="15" spans="1:12" x14ac:dyDescent="0.2">
      <c r="A15" s="27"/>
      <c r="C15" s="1470"/>
    </row>
  </sheetData>
  <autoFilter ref="A1:J2">
    <filterColumn colId="2" showButton="0"/>
    <filterColumn colId="3" showButton="0"/>
    <filterColumn colId="5" showButton="0"/>
    <filterColumn colId="6" showButton="0"/>
    <filterColumn colId="8" showButton="0"/>
  </autoFilter>
  <mergeCells count="4">
    <mergeCell ref="C1:E1"/>
    <mergeCell ref="F1:H1"/>
    <mergeCell ref="I1:J1"/>
    <mergeCell ref="A3:J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F6" sqref="F6"/>
    </sheetView>
  </sheetViews>
  <sheetFormatPr defaultRowHeight="15" x14ac:dyDescent="0.25"/>
  <cols>
    <col min="1" max="1" width="5.5703125" style="31" customWidth="1"/>
    <col min="2" max="2" width="10.5703125" style="28" customWidth="1"/>
    <col min="3" max="3" width="13.85546875" style="31" customWidth="1"/>
    <col min="4" max="4" width="10.42578125" style="17" customWidth="1"/>
    <col min="5" max="5" width="9.42578125" style="29" customWidth="1"/>
    <col min="6" max="6" width="18.42578125" style="31" customWidth="1"/>
    <col min="7" max="7" width="9.28515625" style="1351" customWidth="1"/>
    <col min="8" max="8" width="10.85546875" style="400" customWidth="1"/>
    <col min="9" max="9" width="8.28515625" style="400" customWidth="1"/>
    <col min="10" max="10" width="7" style="400" customWidth="1"/>
    <col min="11" max="11" width="8.28515625" style="47" customWidth="1"/>
    <col min="12" max="12" width="9.140625" style="37"/>
    <col min="13" max="16384" width="9.140625" style="17"/>
  </cols>
  <sheetData>
    <row r="1" spans="1:12" s="39" customFormat="1" ht="15.75" thickBot="1" x14ac:dyDescent="0.3">
      <c r="A1" s="46" t="s">
        <v>2</v>
      </c>
      <c r="B1" s="45" t="s">
        <v>3</v>
      </c>
      <c r="C1" s="1844" t="s">
        <v>4</v>
      </c>
      <c r="D1" s="1845"/>
      <c r="E1" s="1846"/>
      <c r="F1" s="1844" t="s">
        <v>5</v>
      </c>
      <c r="G1" s="1845"/>
      <c r="H1" s="1846"/>
      <c r="I1" s="1844" t="s">
        <v>1</v>
      </c>
      <c r="J1" s="1847"/>
      <c r="K1" s="40"/>
    </row>
    <row r="2" spans="1:12" s="39" customFormat="1" ht="15.75" thickBot="1" x14ac:dyDescent="0.3">
      <c r="A2" s="43"/>
      <c r="B2" s="44" t="s">
        <v>8</v>
      </c>
      <c r="C2" s="63" t="s">
        <v>9</v>
      </c>
      <c r="D2" s="50" t="s">
        <v>10</v>
      </c>
      <c r="E2" s="59" t="s">
        <v>11</v>
      </c>
      <c r="F2" s="63" t="s">
        <v>9</v>
      </c>
      <c r="G2" s="1333" t="s">
        <v>10</v>
      </c>
      <c r="H2" s="1362" t="s">
        <v>11</v>
      </c>
      <c r="I2" s="1354" t="s">
        <v>6</v>
      </c>
      <c r="J2" s="1358" t="s">
        <v>7</v>
      </c>
      <c r="K2" s="40"/>
    </row>
    <row r="3" spans="1:12" ht="16.5" thickBot="1" x14ac:dyDescent="0.25">
      <c r="A3" s="1848" t="s">
        <v>671</v>
      </c>
      <c r="B3" s="1849"/>
      <c r="C3" s="1849"/>
      <c r="D3" s="1849"/>
      <c r="E3" s="1849"/>
      <c r="F3" s="1849"/>
      <c r="G3" s="1849"/>
      <c r="H3" s="1849"/>
      <c r="I3" s="1849"/>
      <c r="J3" s="1850"/>
      <c r="K3" s="49"/>
      <c r="L3" s="17"/>
    </row>
    <row r="4" spans="1:12" s="16" customFormat="1" ht="12.75" x14ac:dyDescent="0.2">
      <c r="A4" s="67" t="s">
        <v>12</v>
      </c>
      <c r="B4" s="293">
        <v>76</v>
      </c>
      <c r="C4" s="728" t="s">
        <v>293</v>
      </c>
      <c r="D4" s="94">
        <v>630</v>
      </c>
      <c r="E4" s="282" t="s">
        <v>20</v>
      </c>
      <c r="F4" s="72" t="s">
        <v>395</v>
      </c>
      <c r="G4" s="72">
        <v>400</v>
      </c>
      <c r="H4" s="295" t="s">
        <v>243</v>
      </c>
      <c r="I4" s="470">
        <v>0.06</v>
      </c>
      <c r="J4" s="1366">
        <v>0</v>
      </c>
      <c r="K4" s="48">
        <f t="shared" ref="K4:K6" si="0">I4+J4</f>
        <v>0.06</v>
      </c>
    </row>
    <row r="5" spans="1:12" s="16" customFormat="1" ht="12.75" x14ac:dyDescent="0.2">
      <c r="A5" s="68" t="s">
        <v>19</v>
      </c>
      <c r="B5" s="330" t="s">
        <v>522</v>
      </c>
      <c r="C5" s="729" t="s">
        <v>13</v>
      </c>
      <c r="D5" s="62">
        <v>1000</v>
      </c>
      <c r="E5" s="1559" t="s">
        <v>151</v>
      </c>
      <c r="F5" s="73" t="s">
        <v>396</v>
      </c>
      <c r="G5" s="73">
        <v>1000</v>
      </c>
      <c r="H5" s="1363" t="s">
        <v>156</v>
      </c>
      <c r="I5" s="471">
        <v>0.2</v>
      </c>
      <c r="J5" s="1367">
        <v>0.18</v>
      </c>
      <c r="K5" s="48">
        <f t="shared" si="0"/>
        <v>0.38</v>
      </c>
    </row>
    <row r="6" spans="1:12" s="16" customFormat="1" ht="15.75" customHeight="1" thickBot="1" x14ac:dyDescent="0.25">
      <c r="A6" s="69" t="s">
        <v>523</v>
      </c>
      <c r="B6" s="331"/>
      <c r="C6" s="1851" t="s">
        <v>315</v>
      </c>
      <c r="D6" s="1852"/>
      <c r="E6" s="1853"/>
      <c r="F6" s="74" t="s">
        <v>42</v>
      </c>
      <c r="G6" s="74">
        <v>1000</v>
      </c>
      <c r="H6" s="1364" t="s">
        <v>341</v>
      </c>
      <c r="I6" s="1365"/>
      <c r="J6" s="1368">
        <v>0</v>
      </c>
      <c r="K6" s="48">
        <f t="shared" si="0"/>
        <v>0</v>
      </c>
    </row>
    <row r="7" spans="1:12" x14ac:dyDescent="0.25">
      <c r="L7" s="17"/>
    </row>
    <row r="8" spans="1:12" x14ac:dyDescent="0.25">
      <c r="L8" s="17"/>
    </row>
    <row r="9" spans="1:12" x14ac:dyDescent="0.25">
      <c r="L9" s="17"/>
    </row>
    <row r="10" spans="1:12" x14ac:dyDescent="0.25">
      <c r="L10" s="17"/>
    </row>
    <row r="11" spans="1:12" x14ac:dyDescent="0.25">
      <c r="L11" s="17"/>
    </row>
    <row r="12" spans="1:12" s="16" customFormat="1" x14ac:dyDescent="0.25">
      <c r="A12" s="31"/>
      <c r="B12" s="28"/>
      <c r="C12" s="31"/>
      <c r="D12" s="17"/>
      <c r="E12" s="29"/>
      <c r="F12" s="31"/>
      <c r="G12" s="1351"/>
      <c r="H12" s="400"/>
      <c r="I12" s="400"/>
      <c r="J12" s="400"/>
      <c r="K12" s="47"/>
    </row>
    <row r="13" spans="1:12" x14ac:dyDescent="0.25">
      <c r="L13" s="17"/>
    </row>
    <row r="14" spans="1:12" x14ac:dyDescent="0.25">
      <c r="L14" s="17"/>
    </row>
    <row r="15" spans="1:12" x14ac:dyDescent="0.25">
      <c r="L15" s="17"/>
    </row>
    <row r="16" spans="1:12" x14ac:dyDescent="0.25">
      <c r="L16" s="17"/>
    </row>
    <row r="17" spans="1:12" x14ac:dyDescent="0.25">
      <c r="L17" s="17"/>
    </row>
    <row r="18" spans="1:12" x14ac:dyDescent="0.25">
      <c r="L18" s="17"/>
    </row>
    <row r="19" spans="1:12" x14ac:dyDescent="0.25">
      <c r="L19" s="17"/>
    </row>
    <row r="20" spans="1:12" s="16" customFormat="1" x14ac:dyDescent="0.25">
      <c r="A20" s="31"/>
      <c r="B20" s="28"/>
      <c r="C20" s="31"/>
      <c r="D20" s="17"/>
      <c r="E20" s="29"/>
      <c r="F20" s="31"/>
      <c r="G20" s="1351"/>
      <c r="H20" s="400"/>
      <c r="I20" s="400"/>
      <c r="J20" s="400"/>
      <c r="K20" s="47"/>
    </row>
    <row r="21" spans="1:12" x14ac:dyDescent="0.25">
      <c r="L21" s="17"/>
    </row>
    <row r="22" spans="1:12" x14ac:dyDescent="0.25">
      <c r="L22" s="17"/>
    </row>
    <row r="23" spans="1:12" x14ac:dyDescent="0.25">
      <c r="L23" s="17"/>
    </row>
    <row r="24" spans="1:12" x14ac:dyDescent="0.25">
      <c r="L24" s="17"/>
    </row>
    <row r="25" spans="1:12" x14ac:dyDescent="0.25">
      <c r="L25" s="17"/>
    </row>
    <row r="26" spans="1:12" x14ac:dyDescent="0.25">
      <c r="L26" s="17"/>
    </row>
    <row r="27" spans="1:12" s="16" customFormat="1" x14ac:dyDescent="0.25">
      <c r="A27" s="31"/>
      <c r="B27" s="28"/>
      <c r="C27" s="31"/>
      <c r="D27" s="17"/>
      <c r="E27" s="29"/>
      <c r="F27" s="31"/>
      <c r="G27" s="1351"/>
      <c r="H27" s="400"/>
      <c r="I27" s="400"/>
      <c r="J27" s="400"/>
      <c r="K27" s="47"/>
    </row>
    <row r="28" spans="1:12" x14ac:dyDescent="0.25">
      <c r="L28" s="17"/>
    </row>
    <row r="29" spans="1:12" x14ac:dyDescent="0.25">
      <c r="L29" s="17"/>
    </row>
    <row r="30" spans="1:12" x14ac:dyDescent="0.25">
      <c r="L30" s="17"/>
    </row>
    <row r="31" spans="1:12" x14ac:dyDescent="0.25">
      <c r="L31" s="17"/>
    </row>
    <row r="32" spans="1:12" x14ac:dyDescent="0.25">
      <c r="L32" s="17"/>
    </row>
    <row r="33" spans="1:12" s="16" customFormat="1" x14ac:dyDescent="0.25">
      <c r="A33" s="31"/>
      <c r="B33" s="28"/>
      <c r="C33" s="31"/>
      <c r="D33" s="17"/>
      <c r="E33" s="29"/>
      <c r="F33" s="31"/>
      <c r="G33" s="1351"/>
      <c r="H33" s="400"/>
      <c r="I33" s="400"/>
      <c r="J33" s="400"/>
      <c r="K33" s="47"/>
    </row>
    <row r="34" spans="1:12" s="16" customFormat="1" x14ac:dyDescent="0.25">
      <c r="A34" s="31"/>
      <c r="B34" s="28"/>
      <c r="C34" s="31"/>
      <c r="D34" s="17"/>
      <c r="E34" s="29"/>
      <c r="F34" s="31"/>
      <c r="G34" s="1351"/>
      <c r="H34" s="400"/>
      <c r="I34" s="400"/>
      <c r="J34" s="400"/>
      <c r="K34" s="47"/>
    </row>
    <row r="35" spans="1:12" s="16" customFormat="1" x14ac:dyDescent="0.25">
      <c r="A35" s="31"/>
      <c r="B35" s="28"/>
      <c r="C35" s="31"/>
      <c r="D35" s="17"/>
      <c r="E35" s="29"/>
      <c r="F35" s="31"/>
      <c r="G35" s="1351"/>
      <c r="H35" s="400"/>
      <c r="I35" s="400"/>
      <c r="J35" s="400"/>
      <c r="K35" s="47"/>
    </row>
    <row r="36" spans="1:12" s="16" customFormat="1" x14ac:dyDescent="0.25">
      <c r="A36" s="31"/>
      <c r="B36" s="28"/>
      <c r="C36" s="31"/>
      <c r="D36" s="17"/>
      <c r="E36" s="29"/>
      <c r="F36" s="31"/>
      <c r="G36" s="1351"/>
      <c r="H36" s="400"/>
      <c r="I36" s="400"/>
      <c r="J36" s="400"/>
      <c r="K36" s="47"/>
    </row>
    <row r="37" spans="1:12" s="16" customFormat="1" x14ac:dyDescent="0.25">
      <c r="A37" s="31"/>
      <c r="B37" s="28"/>
      <c r="C37" s="31"/>
      <c r="D37" s="17"/>
      <c r="E37" s="29"/>
      <c r="F37" s="31"/>
      <c r="G37" s="1351"/>
      <c r="H37" s="400"/>
      <c r="I37" s="400"/>
      <c r="J37" s="400"/>
      <c r="K37" s="47"/>
    </row>
    <row r="38" spans="1:12" s="16" customFormat="1" x14ac:dyDescent="0.25">
      <c r="A38" s="31"/>
      <c r="B38" s="28"/>
      <c r="C38" s="31"/>
      <c r="D38" s="17"/>
      <c r="E38" s="29"/>
      <c r="F38" s="31"/>
      <c r="G38" s="1351"/>
      <c r="H38" s="400"/>
      <c r="I38" s="400"/>
      <c r="J38" s="400"/>
      <c r="K38" s="47"/>
    </row>
    <row r="39" spans="1:12" s="16" customFormat="1" x14ac:dyDescent="0.25">
      <c r="A39" s="31"/>
      <c r="B39" s="28"/>
      <c r="C39" s="31"/>
      <c r="D39" s="17"/>
      <c r="E39" s="29"/>
      <c r="F39" s="31"/>
      <c r="G39" s="1351"/>
      <c r="H39" s="400"/>
      <c r="I39" s="400"/>
      <c r="J39" s="400"/>
      <c r="K39" s="47"/>
    </row>
    <row r="40" spans="1:12" s="16" customFormat="1" x14ac:dyDescent="0.25">
      <c r="A40" s="31"/>
      <c r="B40" s="28"/>
      <c r="C40" s="31"/>
      <c r="D40" s="17"/>
      <c r="E40" s="29"/>
      <c r="F40" s="31"/>
      <c r="G40" s="1351"/>
      <c r="H40" s="400"/>
      <c r="I40" s="400"/>
      <c r="J40" s="400"/>
      <c r="K40" s="47"/>
    </row>
    <row r="41" spans="1:12" s="16" customFormat="1" x14ac:dyDescent="0.25">
      <c r="A41" s="31"/>
      <c r="B41" s="28"/>
      <c r="C41" s="31"/>
      <c r="D41" s="17"/>
      <c r="E41" s="29"/>
      <c r="F41" s="31"/>
      <c r="G41" s="1351"/>
      <c r="H41" s="400"/>
      <c r="I41" s="400"/>
      <c r="J41" s="400"/>
      <c r="K41" s="47"/>
    </row>
    <row r="42" spans="1:12" x14ac:dyDescent="0.25">
      <c r="L42" s="17"/>
    </row>
    <row r="43" spans="1:12" s="16" customFormat="1" x14ac:dyDescent="0.25">
      <c r="A43" s="31"/>
      <c r="B43" s="28"/>
      <c r="C43" s="31"/>
      <c r="D43" s="17"/>
      <c r="E43" s="29"/>
      <c r="F43" s="31"/>
      <c r="G43" s="1351"/>
      <c r="H43" s="400"/>
      <c r="I43" s="400"/>
      <c r="J43" s="400"/>
      <c r="K43" s="47"/>
    </row>
    <row r="44" spans="1:12" x14ac:dyDescent="0.25">
      <c r="L44" s="17"/>
    </row>
    <row r="45" spans="1:12" s="16" customFormat="1" x14ac:dyDescent="0.25">
      <c r="A45" s="31"/>
      <c r="B45" s="28"/>
      <c r="C45" s="31"/>
      <c r="D45" s="17"/>
      <c r="E45" s="29"/>
      <c r="F45" s="31"/>
      <c r="G45" s="1351"/>
      <c r="H45" s="400"/>
      <c r="I45" s="400"/>
      <c r="J45" s="400"/>
      <c r="K45" s="47"/>
    </row>
    <row r="46" spans="1:12" x14ac:dyDescent="0.25">
      <c r="L46" s="17"/>
    </row>
  </sheetData>
  <autoFilter ref="A1:J2">
    <filterColumn colId="2" showButton="0"/>
    <filterColumn colId="3" showButton="0"/>
    <filterColumn colId="5" showButton="0"/>
    <filterColumn colId="6" showButton="0"/>
    <filterColumn colId="8" showButton="0"/>
  </autoFilter>
  <mergeCells count="5">
    <mergeCell ref="C1:E1"/>
    <mergeCell ref="F1:H1"/>
    <mergeCell ref="I1:J1"/>
    <mergeCell ref="A3:J3"/>
    <mergeCell ref="C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ВРЭС </vt:lpstr>
      <vt:lpstr>КРЭС </vt:lpstr>
      <vt:lpstr> КРЭС </vt:lpstr>
      <vt:lpstr>ЛРЭС</vt:lpstr>
      <vt:lpstr>МРЭС</vt:lpstr>
      <vt:lpstr>МРЭС </vt:lpstr>
      <vt:lpstr>ЮЗРЭС</vt:lpstr>
      <vt:lpstr>ОСП Калужской области г.Обнинск</vt:lpstr>
      <vt:lpstr>ОСП Тульской области г. Алексин</vt:lpstr>
      <vt:lpstr>' КРЭС '!Заголовки_для_печати</vt:lpstr>
      <vt:lpstr>ЛРЭС!Заголовки_для_печати</vt:lpstr>
      <vt:lpstr>' КРЭС '!Область_печати</vt:lpstr>
      <vt:lpstr>ЛРЭС!Область_печати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2021-10-01T12:48:31Z</dcterms:modified>
</cp:coreProperties>
</file>