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14_0_50_0" sheetId="2" r:id="rId1"/>
    <sheet name="Лист1" sheetId="1" r:id="rId2"/>
  </sheets>
  <externalReferences>
    <externalReference r:id="rId3"/>
    <externalReference r:id="rId4"/>
    <externalReference r:id="rId5"/>
  </externalReferences>
  <definedNames>
    <definedName name="_xlnm.Print_Area" localSheetId="0">'C0326_1035003351657_14_0_50_0'!$A:$U</definedName>
  </definedNames>
  <calcPr calcId="152511"/>
</workbook>
</file>

<file path=xl/calcChain.xml><?xml version="1.0" encoding="utf-8"?>
<calcChain xmlns="http://schemas.openxmlformats.org/spreadsheetml/2006/main">
  <c r="K26" i="2" l="1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25" i="2"/>
  <c r="K24" i="2"/>
  <c r="I24" i="2"/>
  <c r="F24" i="2"/>
  <c r="D24" i="2"/>
  <c r="D38" i="2"/>
  <c r="D39" i="2"/>
  <c r="Q24" i="2"/>
  <c r="F38" i="2"/>
  <c r="I38" i="2" s="1"/>
  <c r="F39" i="2"/>
  <c r="I39" i="2" s="1"/>
  <c r="B38" i="2"/>
  <c r="C38" i="2"/>
  <c r="B39" i="2"/>
  <c r="C39" i="2"/>
  <c r="B31" i="2"/>
  <c r="C31" i="2"/>
  <c r="D31" i="2"/>
  <c r="F31" i="2"/>
  <c r="I31" i="2" s="1"/>
  <c r="Q28" i="2"/>
  <c r="Q29" i="2"/>
  <c r="Q30" i="2"/>
  <c r="Q32" i="2"/>
  <c r="Q33" i="2"/>
  <c r="Q34" i="2"/>
  <c r="Q35" i="2"/>
  <c r="Q36" i="2"/>
  <c r="Q37" i="2"/>
  <c r="Q27" i="2"/>
  <c r="B37" i="2"/>
  <c r="C37" i="2"/>
  <c r="B36" i="2"/>
  <c r="C36" i="2"/>
  <c r="B35" i="2"/>
  <c r="C35" i="2"/>
  <c r="B34" i="2"/>
  <c r="C34" i="2"/>
  <c r="B33" i="2"/>
  <c r="C33" i="2"/>
  <c r="B32" i="2"/>
  <c r="C32" i="2"/>
  <c r="B30" i="2"/>
  <c r="C30" i="2"/>
  <c r="B29" i="2"/>
  <c r="C29" i="2"/>
  <c r="B28" i="2"/>
  <c r="C28" i="2"/>
  <c r="B27" i="2"/>
  <c r="C27" i="2"/>
  <c r="B26" i="2"/>
  <c r="C26" i="2"/>
  <c r="B25" i="2"/>
  <c r="C25" i="2"/>
  <c r="D27" i="2"/>
  <c r="F27" i="2" s="1"/>
  <c r="I27" i="2" s="1"/>
  <c r="D36" i="2" l="1"/>
  <c r="F36" i="2" s="1"/>
  <c r="I36" i="2" s="1"/>
  <c r="D37" i="2"/>
  <c r="F37" i="2" s="1"/>
  <c r="I37" i="2" s="1"/>
  <c r="D35" i="2"/>
  <c r="D25" i="2"/>
  <c r="F25" i="2" s="1"/>
  <c r="I25" i="2" s="1"/>
  <c r="D28" i="2"/>
  <c r="F28" i="2" s="1"/>
  <c r="I28" i="2" s="1"/>
  <c r="D29" i="2"/>
  <c r="F29" i="2" s="1"/>
  <c r="I29" i="2" s="1"/>
  <c r="D30" i="2"/>
  <c r="F30" i="2" s="1"/>
  <c r="I30" i="2" s="1"/>
  <c r="D32" i="2"/>
  <c r="F32" i="2" s="1"/>
  <c r="I32" i="2" s="1"/>
  <c r="D33" i="2"/>
  <c r="F33" i="2" s="1"/>
  <c r="I33" i="2" s="1"/>
  <c r="D34" i="2"/>
  <c r="F34" i="2" s="1"/>
  <c r="I34" i="2" s="1"/>
  <c r="F35" i="2"/>
  <c r="I35" i="2" s="1"/>
  <c r="D26" i="2"/>
  <c r="F26" i="2" s="1"/>
  <c r="I26" i="2" s="1"/>
  <c r="S3" i="2" l="1"/>
</calcChain>
</file>

<file path=xl/sharedStrings.xml><?xml version="1.0" encoding="utf-8"?>
<sst xmlns="http://schemas.openxmlformats.org/spreadsheetml/2006/main" count="460" uniqueCount="49">
  <si>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</si>
  <si>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</si>
  <si>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</si>
  <si>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</si>
  <si>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</si>
  <si>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</si>
  <si>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</si>
  <si>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</si>
  <si>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</si>
  <si>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</si>
  <si>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</si>
  <si>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</si>
  <si>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</si>
  <si>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</si>
  <si>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</si>
  <si>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Количество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</si>
  <si>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</si>
  <si>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</si>
  <si>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</si>
  <si>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</si>
  <si>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</si>
  <si>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</si>
  <si>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</si>
  <si>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</si>
  <si>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</si>
  <si>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шт</t>
  </si>
  <si>
    <t>значение после</t>
  </si>
  <si>
    <t>16.1.1</t>
  </si>
  <si>
    <t>16.1.2</t>
  </si>
  <si>
    <t>16.2.1</t>
  </si>
  <si>
    <t>16.2.2</t>
  </si>
  <si>
    <t>1</t>
  </si>
  <si>
    <t>Наименование субъекта Российской Федерации: Московская область</t>
  </si>
  <si>
    <t>нд</t>
  </si>
  <si>
    <t>1.4</t>
  </si>
  <si>
    <t>Прочее новое строительство объектов электросетевого хозяйства, всего, в том числе:</t>
  </si>
  <si>
    <t>Наименование инвестиционного проекта</t>
  </si>
  <si>
    <t>…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</si>
  <si>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</si>
  <si>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</si>
  <si>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</si>
  <si>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</si>
  <si>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Повышение надежности электроснабжения потребителей</t>
  </si>
  <si>
    <t>2</t>
  </si>
  <si>
    <t>Наименование субъекта Российской Федерации</t>
  </si>
  <si>
    <r>
      <t xml:space="preserve">Инвестиционная программа </t>
    </r>
    <r>
      <rPr>
        <u/>
        <sz val="11"/>
        <color theme="1"/>
        <rFont val="Times New Roman"/>
        <family val="1"/>
        <charset val="204"/>
      </rPr>
      <t>Акционерного общества "МСК Энергосеть"</t>
    </r>
  </si>
  <si>
    <r>
      <t>…</t>
    </r>
    <r>
      <rPr>
        <vertAlign val="superscript"/>
        <sz val="11"/>
        <color theme="1"/>
        <rFont val="Times New Roman"/>
        <family val="1"/>
        <charset val="204"/>
      </rPr>
      <t>1)</t>
    </r>
  </si>
  <si>
    <t>Генеральный директор АО "МСК Энерго"    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</si>
  <si>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1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</si>
</sst>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1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/>
    <xf numFmtId="0" fontId="3" fillId="2" borderId="0" xfId="1" applyFont="1" applyFill="1"/>
    <xf numFmtId="0" fontId="3" fillId="2" borderId="0" xfId="1" applyFont="1" applyFill="1" applyAlignment="1">
      <alignment vertical="center"/>
    </xf>
    <xf numFmtId="0" fontId="7" fillId="2" borderId="0" xfId="1" applyFont="1" applyFill="1" applyAlignment="1">
      <alignment horizontal="right" vertical="center"/>
    </xf>
    <xf numFmtId="0" fontId="7" fillId="2" borderId="0" xfId="1" applyFont="1" applyFill="1" applyAlignment="1">
      <alignment horizontal="right"/>
    </xf>
    <xf numFmtId="0" fontId="3" fillId="2" borderId="0" xfId="2" applyFont="1" applyFill="1" applyAlignment="1">
      <alignment horizontal="center" vertical="top"/>
    </xf>
    <xf numFmtId="0" fontId="3" fillId="2" borderId="0" xfId="1" applyFont="1" applyFill="1" applyAlignment="1">
      <alignment horizontal="center" vertical="center"/>
    </xf>
    <xf numFmtId="0" fontId="7" fillId="2" borderId="1" xfId="1" applyFont="1" applyFill="1" applyBorder="1" applyAlignment="1">
      <alignment horizontal="center" vertical="center" textRotation="90" wrapText="1"/>
    </xf>
    <xf numFmtId="0" fontId="7" fillId="2" borderId="1" xfId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2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left" vertical="center" wrapText="1"/>
    </xf>
    <xf numFmtId="2" fontId="3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 readingOrder="1"/>
    </xf>
    <xf numFmtId="0" fontId="3" fillId="2" borderId="1" xfId="2" applyFont="1" applyFill="1" applyBorder="1" applyAlignment="1">
      <alignment horizontal="left" vertical="top" wrapText="1"/>
    </xf>
    <xf numFmtId="49" fontId="5" fillId="2" borderId="1" xfId="2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1" fontId="5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3" fillId="2" borderId="0" xfId="2" applyFont="1" applyFill="1" applyAlignment="1">
      <alignment horizontal="center" vertical="top"/>
    </xf>
    <xf numFmtId="0" fontId="7" fillId="2" borderId="0" xfId="1" applyFont="1" applyFill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2" borderId="0" xfId="2" applyFont="1" applyFill="1" applyAlignment="1">
      <alignment horizontal="center"/>
    </xf>
    <xf numFmtId="2" fontId="3" fillId="0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1_0_50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>
        <row r="3">
          <cell r="AE3" t="str">
            <v>от «05» мая 2016 г. № 380</v>
          </cell>
        </row>
      </sheetData>
      <sheetData sheetId="11">
        <row r="3">
          <cell r="AL3" t="str">
            <v>от «05» мая 2016 г. № 380</v>
          </cell>
        </row>
      </sheetData>
      <sheetData sheetId="12">
        <row r="3">
          <cell r="BX3" t="str">
            <v>от «05» мая 2016 г. № 380</v>
          </cell>
        </row>
      </sheetData>
      <sheetData sheetId="13">
        <row r="3">
          <cell r="AS3" t="str">
            <v>от «05» мая 2016 г. № 380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>
        <row r="3">
          <cell r="H3" t="str">
            <v>от «05» мая 2016 г. № 380</v>
          </cell>
        </row>
      </sheetData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226">
          <cell r="I226">
            <v>3.4999999989199995</v>
          </cell>
        </row>
        <row r="227">
          <cell r="I227">
            <v>15.200000000000012</v>
          </cell>
        </row>
        <row r="228">
          <cell r="I228">
            <v>1.9200000000000039</v>
          </cell>
        </row>
        <row r="229">
          <cell r="I229">
            <v>3.6199999999999983</v>
          </cell>
        </row>
        <row r="230">
          <cell r="I230">
            <v>11.599999999999998</v>
          </cell>
        </row>
        <row r="231">
          <cell r="I231">
            <v>0.82499999999999951</v>
          </cell>
        </row>
        <row r="232">
          <cell r="I232">
            <v>3.4999999999999947</v>
          </cell>
        </row>
        <row r="233">
          <cell r="I233">
            <v>1.3999999999999979</v>
          </cell>
        </row>
        <row r="234">
          <cell r="I234">
            <v>1.2420000000000049</v>
          </cell>
        </row>
        <row r="235">
          <cell r="I235">
            <v>1.02</v>
          </cell>
        </row>
        <row r="236">
          <cell r="L236">
            <v>0.90499999999999992</v>
          </cell>
        </row>
        <row r="237">
          <cell r="L237">
            <v>0.82499999999999996</v>
          </cell>
        </row>
        <row r="238">
          <cell r="L238">
            <v>2.0750000000000002</v>
          </cell>
        </row>
        <row r="271">
          <cell r="L271">
            <v>3.0508440000000001</v>
          </cell>
        </row>
        <row r="272">
          <cell r="L272">
            <v>0.59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0326_1035003351657_01_0_50_1"/>
      <sheetName val="Лист1"/>
    </sheetNames>
    <sheetDataSet>
      <sheetData sheetId="0">
        <row r="185">
          <cell r="B185" t="str">
            <v>Программный комплекс для энергетики        Модус</v>
          </cell>
          <cell r="C185" t="str">
            <v>I_19</v>
          </cell>
        </row>
        <row r="186">
          <cell r="B186" t="str">
            <v>Автогидроподъемник  ВИПО-18-01 на шасси ГАЗ -33081 (4х4)</v>
          </cell>
          <cell r="C186" t="str">
            <v>I_20</v>
          </cell>
        </row>
        <row r="187">
          <cell r="B187" t="str">
            <v xml:space="preserve">Газель 270500-264/364 ( 7 мест)  </v>
          </cell>
          <cell r="C187" t="str">
            <v>I_22</v>
          </cell>
          <cell r="U187">
            <v>2</v>
          </cell>
        </row>
        <row r="188">
          <cell r="B188" t="str">
            <v xml:space="preserve">Бортовой  Камаз (манипулятор)  43118-46 с  КМУ  PALFINGER  INMAN  ИТ-180  </v>
          </cell>
          <cell r="C188" t="str">
            <v>I_23</v>
          </cell>
          <cell r="U188">
            <v>1</v>
          </cell>
        </row>
        <row r="189">
          <cell r="B189" t="str">
            <v>Автомобиль ГАЗ Соболь</v>
          </cell>
          <cell r="C189" t="str">
            <v>I_24</v>
          </cell>
          <cell r="U189">
            <v>7</v>
          </cell>
        </row>
        <row r="190">
          <cell r="B190" t="str">
            <v>LADA GRANTA седан</v>
          </cell>
          <cell r="C190" t="str">
            <v>I_20_K</v>
          </cell>
          <cell r="U190">
            <v>5</v>
          </cell>
        </row>
        <row r="191">
          <cell r="B191" t="str">
            <v>КАМАЗ 390806</v>
          </cell>
          <cell r="C191" t="str">
            <v>I_24_K</v>
          </cell>
        </row>
        <row r="192">
          <cell r="B192" t="str">
            <v>Автогидроподъемник  ПСС-131.18Э на шасси ГАЗон NEXT 4х2 - 5 мест, 2 шт.</v>
          </cell>
          <cell r="C192" t="str">
            <v>I_39_K</v>
          </cell>
          <cell r="U192">
            <v>2</v>
          </cell>
        </row>
        <row r="193">
          <cell r="B193" t="str">
            <v>КАМАЗ-43253-6010-69(G) ЕВРО 5 бортовой 7,5 т.</v>
          </cell>
          <cell r="C193" t="str">
            <v>I_40_K</v>
          </cell>
          <cell r="U193">
            <v>1</v>
          </cell>
        </row>
        <row r="194">
          <cell r="B194" t="str">
            <v>Приобретение, монтаж и пусконаладочные работы системы оперативно-технического управления  по ликвидации аварийных ситуаций</v>
          </cell>
          <cell r="C194" t="str">
            <v>I_41_K</v>
          </cell>
          <cell r="U194">
            <v>1</v>
          </cell>
        </row>
        <row r="195">
          <cell r="B195" t="str">
            <v>Создание  системы телемеханики (Оборудование системы ТМ ) уровня тех. помещения (серверной) и АРМ диспетчера</v>
          </cell>
          <cell r="C195" t="str">
            <v>I_42_K</v>
          </cell>
          <cell r="U195">
            <v>1</v>
          </cell>
        </row>
        <row r="196">
          <cell r="B196" t="str">
            <v>Спутниковый  приёмник,  полевой контроллер, электронный тахеометр  Лазерный дальномер</v>
          </cell>
          <cell r="C196" t="str">
            <v>I_43_K</v>
          </cell>
          <cell r="U196">
            <v>4</v>
          </cell>
        </row>
        <row r="197">
          <cell r="B197" t="str">
            <v>Приобретение программного комплекса "Электронный оперативный журнал"</v>
          </cell>
          <cell r="C197" t="str">
            <v>I_44_K</v>
          </cell>
          <cell r="U197">
            <v>1</v>
          </cell>
        </row>
        <row r="206">
          <cell r="B206" t="str">
            <v>Строительство учебного полигона</v>
          </cell>
          <cell r="C206" t="str">
            <v>I_24_N</v>
          </cell>
        </row>
        <row r="207">
          <cell r="B207" t="str">
            <v>Приобретение комплекса РЗА - Ретом 21</v>
          </cell>
          <cell r="C207" t="str">
            <v>I_25_N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78"/>
  <sheetViews>
    <sheetView tabSelected="1" view="pageBreakPreview" zoomScale="70" zoomScaleNormal="100" zoomScaleSheetLayoutView="70" workbookViewId="0">
      <selection activeCell="Q24" sqref="Q24"/>
    </sheetView>
  </sheetViews>
  <sheetFormatPr defaultRowHeight="15" x14ac:dyDescent="0.25"/>
  <cols>
    <col min="1" max="1" width="15.7109375" style="9" customWidth="1"/>
    <col min="2" max="2" width="29.28515625" style="10" customWidth="1"/>
    <col min="3" max="13" width="15.7109375" style="10" customWidth="1"/>
    <col min="14" max="14" width="17.5703125" style="10" customWidth="1"/>
    <col min="15" max="18" width="15.7109375" style="10" customWidth="1"/>
    <col min="19" max="19" width="15.7109375" style="14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x14ac:dyDescent="0.25">
      <c r="S1" s="11" t="s">
        <v>0</v>
      </c>
    </row>
    <row r="2" spans="1:31" x14ac:dyDescent="0.25">
      <c r="S2" s="12" t="s">
        <v>1</v>
      </c>
    </row>
    <row r="3" spans="1:31" x14ac:dyDescent="0.25">
      <c r="S3" s="12" t="str">
        <f>[1]C0221_1035003351657_15_0_50_0!L3</f>
        <v>от «05» мая 2016 г. № 380</v>
      </c>
    </row>
    <row r="4" spans="1:31" x14ac:dyDescent="0.25">
      <c r="A4" s="34" t="s">
        <v>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pans="1:31" x14ac:dyDescent="0.25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3"/>
    </row>
    <row r="6" spans="1:31" x14ac:dyDescent="0.25">
      <c r="A6" s="35" t="s">
        <v>45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"/>
    </row>
    <row r="7" spans="1:31" x14ac:dyDescent="0.25">
      <c r="A7" s="36" t="s">
        <v>3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"/>
    </row>
    <row r="8" spans="1:3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3"/>
    </row>
    <row r="9" spans="1:31" x14ac:dyDescent="0.25">
      <c r="A9" s="37" t="s">
        <v>48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"/>
    </row>
    <row r="10" spans="1:31" s="4" customFormat="1" ht="16.5" customHeight="1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14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4" customFormat="1" ht="30.75" customHeight="1" x14ac:dyDescent="0.25">
      <c r="A11" s="32" t="s">
        <v>4</v>
      </c>
      <c r="B11" s="32" t="s">
        <v>5</v>
      </c>
      <c r="C11" s="32" t="s">
        <v>6</v>
      </c>
      <c r="D11" s="33" t="s">
        <v>7</v>
      </c>
      <c r="E11" s="33" t="s">
        <v>8</v>
      </c>
      <c r="F11" s="33" t="s">
        <v>9</v>
      </c>
      <c r="G11" s="33"/>
      <c r="H11" s="33"/>
      <c r="I11" s="33"/>
      <c r="J11" s="33"/>
      <c r="K11" s="33" t="s">
        <v>10</v>
      </c>
      <c r="L11" s="33" t="s">
        <v>11</v>
      </c>
      <c r="M11" s="33"/>
      <c r="N11" s="32" t="s">
        <v>12</v>
      </c>
      <c r="O11" s="32" t="s">
        <v>13</v>
      </c>
      <c r="P11" s="33" t="s">
        <v>14</v>
      </c>
      <c r="Q11" s="33"/>
      <c r="R11" s="33"/>
      <c r="S11" s="33"/>
      <c r="T11" s="5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4" customFormat="1" ht="33" customHeight="1" x14ac:dyDescent="0.25">
      <c r="A12" s="32"/>
      <c r="B12" s="32"/>
      <c r="C12" s="32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2"/>
      <c r="O12" s="32"/>
      <c r="P12" s="33" t="s">
        <v>15</v>
      </c>
      <c r="Q12" s="33"/>
      <c r="R12" s="33" t="s">
        <v>16</v>
      </c>
      <c r="S12" s="33"/>
      <c r="T12" s="5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4" customFormat="1" ht="191.25" customHeight="1" x14ac:dyDescent="0.25">
      <c r="A13" s="32"/>
      <c r="B13" s="32"/>
      <c r="C13" s="32"/>
      <c r="D13" s="33"/>
      <c r="E13" s="33"/>
      <c r="F13" s="15" t="s">
        <v>17</v>
      </c>
      <c r="G13" s="15" t="s">
        <v>18</v>
      </c>
      <c r="H13" s="15" t="s">
        <v>19</v>
      </c>
      <c r="I13" s="15" t="s">
        <v>20</v>
      </c>
      <c r="J13" s="15" t="s">
        <v>21</v>
      </c>
      <c r="K13" s="33"/>
      <c r="L13" s="16" t="s">
        <v>22</v>
      </c>
      <c r="M13" s="16" t="s">
        <v>23</v>
      </c>
      <c r="N13" s="32"/>
      <c r="O13" s="32"/>
      <c r="P13" s="15" t="s">
        <v>24</v>
      </c>
      <c r="Q13" s="15" t="s">
        <v>25</v>
      </c>
      <c r="R13" s="15" t="s">
        <v>24</v>
      </c>
      <c r="S13" s="15" t="s">
        <v>26</v>
      </c>
      <c r="T13" s="5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4" customFormat="1" ht="15" customHeight="1" x14ac:dyDescent="0.25">
      <c r="A14" s="17">
        <v>1</v>
      </c>
      <c r="B14" s="18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  <c r="M14" s="19">
        <v>13</v>
      </c>
      <c r="N14" s="19">
        <v>14</v>
      </c>
      <c r="O14" s="19">
        <v>15</v>
      </c>
      <c r="P14" s="20" t="s">
        <v>27</v>
      </c>
      <c r="Q14" s="20" t="s">
        <v>28</v>
      </c>
      <c r="R14" s="20" t="s">
        <v>29</v>
      </c>
      <c r="S14" s="20" t="s">
        <v>30</v>
      </c>
      <c r="T14" s="5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96" customHeight="1" x14ac:dyDescent="0.25">
      <c r="A15" s="21" t="s">
        <v>31</v>
      </c>
      <c r="B15" s="22" t="s">
        <v>32</v>
      </c>
      <c r="C15" s="19" t="s">
        <v>33</v>
      </c>
      <c r="D15" s="19" t="s">
        <v>33</v>
      </c>
      <c r="E15" s="19" t="s">
        <v>33</v>
      </c>
      <c r="F15" s="19" t="s">
        <v>33</v>
      </c>
      <c r="G15" s="19" t="s">
        <v>33</v>
      </c>
      <c r="H15" s="19" t="s">
        <v>33</v>
      </c>
      <c r="I15" s="19" t="s">
        <v>33</v>
      </c>
      <c r="J15" s="19" t="s">
        <v>33</v>
      </c>
      <c r="K15" s="19" t="s">
        <v>33</v>
      </c>
      <c r="L15" s="19" t="s">
        <v>33</v>
      </c>
      <c r="M15" s="19" t="s">
        <v>33</v>
      </c>
      <c r="N15" s="19" t="s">
        <v>33</v>
      </c>
      <c r="O15" s="19" t="s">
        <v>33</v>
      </c>
      <c r="P15" s="19" t="s">
        <v>33</v>
      </c>
      <c r="Q15" s="19" t="s">
        <v>33</v>
      </c>
      <c r="R15" s="19" t="s">
        <v>33</v>
      </c>
      <c r="S15" s="19" t="s">
        <v>33</v>
      </c>
      <c r="T15" s="5"/>
    </row>
    <row r="16" spans="1:31" ht="108" customHeight="1" x14ac:dyDescent="0.25">
      <c r="A16" s="21" t="s">
        <v>34</v>
      </c>
      <c r="B16" s="22" t="s">
        <v>35</v>
      </c>
      <c r="C16" s="19" t="s">
        <v>33</v>
      </c>
      <c r="D16" s="19" t="s">
        <v>33</v>
      </c>
      <c r="E16" s="19" t="s">
        <v>33</v>
      </c>
      <c r="F16" s="19" t="s">
        <v>33</v>
      </c>
      <c r="G16" s="19" t="s">
        <v>33</v>
      </c>
      <c r="H16" s="19" t="s">
        <v>33</v>
      </c>
      <c r="I16" s="19" t="s">
        <v>33</v>
      </c>
      <c r="J16" s="19" t="s">
        <v>33</v>
      </c>
      <c r="K16" s="19" t="s">
        <v>33</v>
      </c>
      <c r="L16" s="19" t="s">
        <v>33</v>
      </c>
      <c r="M16" s="19" t="s">
        <v>33</v>
      </c>
      <c r="N16" s="19" t="s">
        <v>33</v>
      </c>
      <c r="O16" s="19" t="s">
        <v>33</v>
      </c>
      <c r="P16" s="19" t="s">
        <v>33</v>
      </c>
      <c r="Q16" s="19" t="s">
        <v>33</v>
      </c>
      <c r="R16" s="19" t="s">
        <v>33</v>
      </c>
      <c r="S16" s="19" t="s">
        <v>33</v>
      </c>
      <c r="T16" s="5"/>
    </row>
    <row r="17" spans="1:21" ht="65.25" customHeight="1" x14ac:dyDescent="0.25">
      <c r="A17" s="21" t="s">
        <v>34</v>
      </c>
      <c r="B17" s="23" t="s">
        <v>36</v>
      </c>
      <c r="C17" s="19" t="s">
        <v>33</v>
      </c>
      <c r="D17" s="19" t="s">
        <v>33</v>
      </c>
      <c r="E17" s="19" t="s">
        <v>33</v>
      </c>
      <c r="F17" s="19" t="s">
        <v>33</v>
      </c>
      <c r="G17" s="19" t="s">
        <v>33</v>
      </c>
      <c r="H17" s="19" t="s">
        <v>33</v>
      </c>
      <c r="I17" s="19" t="s">
        <v>33</v>
      </c>
      <c r="J17" s="19" t="s">
        <v>33</v>
      </c>
      <c r="K17" s="19" t="s">
        <v>33</v>
      </c>
      <c r="L17" s="19" t="s">
        <v>33</v>
      </c>
      <c r="M17" s="19" t="s">
        <v>33</v>
      </c>
      <c r="N17" s="19" t="s">
        <v>33</v>
      </c>
      <c r="O17" s="19" t="s">
        <v>33</v>
      </c>
      <c r="P17" s="19" t="s">
        <v>33</v>
      </c>
      <c r="Q17" s="19" t="s">
        <v>33</v>
      </c>
      <c r="R17" s="19" t="s">
        <v>33</v>
      </c>
      <c r="S17" s="19" t="s">
        <v>33</v>
      </c>
      <c r="T17" s="5"/>
    </row>
    <row r="18" spans="1:21" ht="57.75" customHeight="1" x14ac:dyDescent="0.25">
      <c r="A18" s="21" t="s">
        <v>34</v>
      </c>
      <c r="B18" s="23" t="s">
        <v>36</v>
      </c>
      <c r="C18" s="19" t="s">
        <v>33</v>
      </c>
      <c r="D18" s="19" t="s">
        <v>33</v>
      </c>
      <c r="E18" s="19" t="s">
        <v>33</v>
      </c>
      <c r="F18" s="19" t="s">
        <v>33</v>
      </c>
      <c r="G18" s="19" t="s">
        <v>33</v>
      </c>
      <c r="H18" s="19" t="s">
        <v>33</v>
      </c>
      <c r="I18" s="19" t="s">
        <v>33</v>
      </c>
      <c r="J18" s="19" t="s">
        <v>33</v>
      </c>
      <c r="K18" s="19" t="s">
        <v>33</v>
      </c>
      <c r="L18" s="19" t="s">
        <v>33</v>
      </c>
      <c r="M18" s="19" t="s">
        <v>33</v>
      </c>
      <c r="N18" s="19" t="s">
        <v>33</v>
      </c>
      <c r="O18" s="19" t="s">
        <v>33</v>
      </c>
      <c r="P18" s="19" t="s">
        <v>33</v>
      </c>
      <c r="Q18" s="19" t="s">
        <v>33</v>
      </c>
      <c r="R18" s="19" t="s">
        <v>33</v>
      </c>
      <c r="S18" s="19" t="s">
        <v>33</v>
      </c>
      <c r="T18" s="5"/>
    </row>
    <row r="19" spans="1:21" ht="15.75" x14ac:dyDescent="0.25">
      <c r="A19" s="21" t="s">
        <v>37</v>
      </c>
      <c r="B19" s="18" t="s">
        <v>37</v>
      </c>
      <c r="C19" s="19" t="s">
        <v>33</v>
      </c>
      <c r="D19" s="19" t="s">
        <v>33</v>
      </c>
      <c r="E19" s="19" t="s">
        <v>33</v>
      </c>
      <c r="F19" s="19" t="s">
        <v>33</v>
      </c>
      <c r="G19" s="19" t="s">
        <v>33</v>
      </c>
      <c r="H19" s="19" t="s">
        <v>33</v>
      </c>
      <c r="I19" s="19" t="s">
        <v>33</v>
      </c>
      <c r="J19" s="19" t="s">
        <v>33</v>
      </c>
      <c r="K19" s="19" t="s">
        <v>33</v>
      </c>
      <c r="L19" s="19" t="s">
        <v>33</v>
      </c>
      <c r="M19" s="19" t="s">
        <v>33</v>
      </c>
      <c r="N19" s="19" t="s">
        <v>33</v>
      </c>
      <c r="O19" s="19" t="s">
        <v>33</v>
      </c>
      <c r="P19" s="19" t="s">
        <v>33</v>
      </c>
      <c r="Q19" s="19" t="s">
        <v>33</v>
      </c>
      <c r="R19" s="19" t="s">
        <v>33</v>
      </c>
      <c r="S19" s="19" t="s">
        <v>33</v>
      </c>
      <c r="T19" s="5"/>
    </row>
    <row r="20" spans="1:21" ht="60" x14ac:dyDescent="0.25">
      <c r="A20" s="21" t="s">
        <v>38</v>
      </c>
      <c r="B20" s="26" t="s">
        <v>39</v>
      </c>
      <c r="C20" s="19" t="s">
        <v>33</v>
      </c>
      <c r="D20" s="19" t="s">
        <v>33</v>
      </c>
      <c r="E20" s="19" t="s">
        <v>33</v>
      </c>
      <c r="F20" s="19" t="s">
        <v>33</v>
      </c>
      <c r="G20" s="19" t="s">
        <v>33</v>
      </c>
      <c r="H20" s="19" t="s">
        <v>33</v>
      </c>
      <c r="I20" s="19" t="s">
        <v>33</v>
      </c>
      <c r="J20" s="19" t="s">
        <v>33</v>
      </c>
      <c r="K20" s="19" t="s">
        <v>33</v>
      </c>
      <c r="L20" s="19" t="s">
        <v>33</v>
      </c>
      <c r="M20" s="19" t="s">
        <v>33</v>
      </c>
      <c r="N20" s="19" t="s">
        <v>33</v>
      </c>
      <c r="O20" s="19" t="s">
        <v>33</v>
      </c>
      <c r="P20" s="19" t="s">
        <v>33</v>
      </c>
      <c r="Q20" s="19" t="s">
        <v>33</v>
      </c>
      <c r="R20" s="19" t="s">
        <v>33</v>
      </c>
      <c r="S20" s="19" t="s">
        <v>33</v>
      </c>
      <c r="T20" s="5"/>
    </row>
    <row r="21" spans="1:21" ht="51" customHeight="1" x14ac:dyDescent="0.25">
      <c r="A21" s="21" t="s">
        <v>38</v>
      </c>
      <c r="B21" s="23" t="s">
        <v>36</v>
      </c>
      <c r="C21" s="19" t="s">
        <v>33</v>
      </c>
      <c r="D21" s="19" t="s">
        <v>33</v>
      </c>
      <c r="E21" s="19" t="s">
        <v>33</v>
      </c>
      <c r="F21" s="19" t="s">
        <v>33</v>
      </c>
      <c r="G21" s="19" t="s">
        <v>33</v>
      </c>
      <c r="H21" s="19" t="s">
        <v>33</v>
      </c>
      <c r="I21" s="19" t="s">
        <v>33</v>
      </c>
      <c r="J21" s="19" t="s">
        <v>33</v>
      </c>
      <c r="K21" s="19" t="s">
        <v>33</v>
      </c>
      <c r="L21" s="19" t="s">
        <v>33</v>
      </c>
      <c r="M21" s="19" t="s">
        <v>33</v>
      </c>
      <c r="N21" s="19" t="s">
        <v>33</v>
      </c>
      <c r="O21" s="19" t="s">
        <v>33</v>
      </c>
      <c r="P21" s="19" t="s">
        <v>33</v>
      </c>
      <c r="Q21" s="19" t="s">
        <v>33</v>
      </c>
      <c r="R21" s="19" t="s">
        <v>33</v>
      </c>
      <c r="S21" s="19" t="s">
        <v>33</v>
      </c>
      <c r="T21" s="5"/>
    </row>
    <row r="22" spans="1:21" ht="30" x14ac:dyDescent="0.25">
      <c r="A22" s="21" t="s">
        <v>38</v>
      </c>
      <c r="B22" s="23" t="s">
        <v>36</v>
      </c>
      <c r="C22" s="19" t="s">
        <v>33</v>
      </c>
      <c r="D22" s="19" t="s">
        <v>33</v>
      </c>
      <c r="E22" s="19" t="s">
        <v>33</v>
      </c>
      <c r="F22" s="19" t="s">
        <v>33</v>
      </c>
      <c r="G22" s="19" t="s">
        <v>33</v>
      </c>
      <c r="H22" s="19" t="s">
        <v>33</v>
      </c>
      <c r="I22" s="19" t="s">
        <v>33</v>
      </c>
      <c r="J22" s="19" t="s">
        <v>33</v>
      </c>
      <c r="K22" s="19" t="s">
        <v>33</v>
      </c>
      <c r="L22" s="19" t="s">
        <v>33</v>
      </c>
      <c r="M22" s="19" t="s">
        <v>33</v>
      </c>
      <c r="N22" s="19" t="s">
        <v>33</v>
      </c>
      <c r="O22" s="19" t="s">
        <v>33</v>
      </c>
      <c r="P22" s="19" t="s">
        <v>33</v>
      </c>
      <c r="Q22" s="19" t="s">
        <v>33</v>
      </c>
      <c r="R22" s="19" t="s">
        <v>33</v>
      </c>
      <c r="S22" s="19" t="s">
        <v>33</v>
      </c>
      <c r="T22" s="5"/>
    </row>
    <row r="23" spans="1:21" ht="15.75" x14ac:dyDescent="0.25">
      <c r="A23" s="21" t="s">
        <v>37</v>
      </c>
      <c r="B23" s="18" t="s">
        <v>37</v>
      </c>
      <c r="C23" s="19" t="s">
        <v>33</v>
      </c>
      <c r="D23" s="19" t="s">
        <v>33</v>
      </c>
      <c r="E23" s="19" t="s">
        <v>33</v>
      </c>
      <c r="F23" s="19" t="s">
        <v>33</v>
      </c>
      <c r="G23" s="19" t="s">
        <v>33</v>
      </c>
      <c r="H23" s="19" t="s">
        <v>33</v>
      </c>
      <c r="I23" s="19" t="s">
        <v>33</v>
      </c>
      <c r="J23" s="19" t="s">
        <v>33</v>
      </c>
      <c r="K23" s="19" t="s">
        <v>33</v>
      </c>
      <c r="L23" s="19" t="s">
        <v>33</v>
      </c>
      <c r="M23" s="19" t="s">
        <v>33</v>
      </c>
      <c r="N23" s="19" t="s">
        <v>33</v>
      </c>
      <c r="O23" s="19" t="s">
        <v>33</v>
      </c>
      <c r="P23" s="19" t="s">
        <v>33</v>
      </c>
      <c r="Q23" s="19" t="s">
        <v>33</v>
      </c>
      <c r="R23" s="19" t="s">
        <v>33</v>
      </c>
      <c r="S23" s="19" t="s">
        <v>33</v>
      </c>
      <c r="T23" s="5"/>
    </row>
    <row r="24" spans="1:21" s="8" customFormat="1" ht="42.75" x14ac:dyDescent="0.2">
      <c r="A24" s="27" t="s">
        <v>40</v>
      </c>
      <c r="B24" s="28" t="s">
        <v>41</v>
      </c>
      <c r="C24" s="29" t="s">
        <v>33</v>
      </c>
      <c r="D24" s="30">
        <f>SUM(D25:D39)</f>
        <v>51.272843998920017</v>
      </c>
      <c r="E24" s="29" t="s">
        <v>33</v>
      </c>
      <c r="F24" s="30">
        <f>SUM(F25:F39)</f>
        <v>51.272843998920017</v>
      </c>
      <c r="G24" s="29" t="s">
        <v>33</v>
      </c>
      <c r="H24" s="29" t="s">
        <v>33</v>
      </c>
      <c r="I24" s="30">
        <f>SUM(I25:I39)</f>
        <v>51.272843998920017</v>
      </c>
      <c r="J24" s="29" t="s">
        <v>33</v>
      </c>
      <c r="K24" s="30">
        <f>SUM(K25:K39)</f>
        <v>42.727369999100013</v>
      </c>
      <c r="L24" s="29" t="s">
        <v>33</v>
      </c>
      <c r="M24" s="29" t="s">
        <v>33</v>
      </c>
      <c r="N24" s="29" t="s">
        <v>33</v>
      </c>
      <c r="O24" s="29" t="s">
        <v>33</v>
      </c>
      <c r="P24" s="29" t="s">
        <v>33</v>
      </c>
      <c r="Q24" s="31">
        <f>SUM(Q25:Q39)</f>
        <v>27</v>
      </c>
      <c r="R24" s="29" t="s">
        <v>33</v>
      </c>
      <c r="S24" s="29" t="s">
        <v>33</v>
      </c>
      <c r="T24" s="6"/>
      <c r="U24" s="7"/>
    </row>
    <row r="25" spans="1:21" s="8" customFormat="1" ht="69.95" customHeight="1" x14ac:dyDescent="0.2">
      <c r="A25" s="21" t="s">
        <v>40</v>
      </c>
      <c r="B25" s="25" t="str">
        <f>[3]С0326_1035003351657_01_0_50_1!B185</f>
        <v>Программный комплекс для энергетики        Модус</v>
      </c>
      <c r="C25" s="25" t="str">
        <f>[3]С0326_1035003351657_01_0_50_1!C185</f>
        <v>I_19</v>
      </c>
      <c r="D25" s="40">
        <f>[2]C0326_1035003351657_02_0_50_0!I226</f>
        <v>3.4999999989199995</v>
      </c>
      <c r="E25" s="19" t="s">
        <v>33</v>
      </c>
      <c r="F25" s="24">
        <f>D25</f>
        <v>3.4999999989199995</v>
      </c>
      <c r="G25" s="19" t="s">
        <v>33</v>
      </c>
      <c r="H25" s="19" t="s">
        <v>33</v>
      </c>
      <c r="I25" s="24">
        <f>F25</f>
        <v>3.4999999989199995</v>
      </c>
      <c r="J25" s="19" t="s">
        <v>33</v>
      </c>
      <c r="K25" s="24">
        <f>I25/1.2</f>
        <v>2.9166666657666664</v>
      </c>
      <c r="L25" s="19" t="s">
        <v>33</v>
      </c>
      <c r="M25" s="19" t="s">
        <v>33</v>
      </c>
      <c r="N25" s="22" t="s">
        <v>42</v>
      </c>
      <c r="O25" s="19" t="s">
        <v>33</v>
      </c>
      <c r="P25" s="19" t="s">
        <v>33</v>
      </c>
      <c r="Q25" s="19" t="s">
        <v>33</v>
      </c>
      <c r="R25" s="19" t="s">
        <v>33</v>
      </c>
      <c r="S25" s="19" t="s">
        <v>33</v>
      </c>
      <c r="T25" s="6"/>
      <c r="U25" s="7"/>
    </row>
    <row r="26" spans="1:21" s="8" customFormat="1" ht="69.95" customHeight="1" x14ac:dyDescent="0.2">
      <c r="A26" s="21" t="s">
        <v>40</v>
      </c>
      <c r="B26" s="25" t="str">
        <f>[3]С0326_1035003351657_01_0_50_1!B186</f>
        <v>Автогидроподъемник  ВИПО-18-01 на шасси ГАЗ -33081 (4х4)</v>
      </c>
      <c r="C26" s="25" t="str">
        <f>[3]С0326_1035003351657_01_0_50_1!C186</f>
        <v>I_20</v>
      </c>
      <c r="D26" s="40">
        <f>[2]C0326_1035003351657_02_0_50_0!I227</f>
        <v>15.200000000000012</v>
      </c>
      <c r="E26" s="19" t="s">
        <v>33</v>
      </c>
      <c r="F26" s="24">
        <f>D26</f>
        <v>15.200000000000012</v>
      </c>
      <c r="G26" s="19" t="s">
        <v>33</v>
      </c>
      <c r="H26" s="19" t="s">
        <v>33</v>
      </c>
      <c r="I26" s="24">
        <f>F26</f>
        <v>15.200000000000012</v>
      </c>
      <c r="J26" s="19" t="s">
        <v>33</v>
      </c>
      <c r="K26" s="24">
        <f t="shared" ref="K26:K39" si="0">I26/1.2</f>
        <v>12.666666666666677</v>
      </c>
      <c r="L26" s="19" t="s">
        <v>33</v>
      </c>
      <c r="M26" s="19" t="s">
        <v>33</v>
      </c>
      <c r="N26" s="22" t="s">
        <v>42</v>
      </c>
      <c r="O26" s="19" t="s">
        <v>33</v>
      </c>
      <c r="P26" s="19" t="s">
        <v>33</v>
      </c>
      <c r="Q26" s="19" t="s">
        <v>33</v>
      </c>
      <c r="R26" s="19" t="s">
        <v>33</v>
      </c>
      <c r="S26" s="19" t="s">
        <v>33</v>
      </c>
      <c r="T26" s="6"/>
      <c r="U26" s="7"/>
    </row>
    <row r="27" spans="1:21" s="8" customFormat="1" ht="69.95" customHeight="1" x14ac:dyDescent="0.2">
      <c r="A27" s="21" t="s">
        <v>40</v>
      </c>
      <c r="B27" s="25" t="str">
        <f>[3]С0326_1035003351657_01_0_50_1!B187</f>
        <v xml:space="preserve">Газель 270500-264/364 ( 7 мест)  </v>
      </c>
      <c r="C27" s="25" t="str">
        <f>[3]С0326_1035003351657_01_0_50_1!C187</f>
        <v>I_22</v>
      </c>
      <c r="D27" s="40">
        <f>[2]C0326_1035003351657_02_0_50_0!I228</f>
        <v>1.9200000000000039</v>
      </c>
      <c r="E27" s="19" t="s">
        <v>33</v>
      </c>
      <c r="F27" s="24">
        <f>D27</f>
        <v>1.9200000000000039</v>
      </c>
      <c r="G27" s="19" t="s">
        <v>33</v>
      </c>
      <c r="H27" s="19" t="s">
        <v>33</v>
      </c>
      <c r="I27" s="24">
        <f>F27</f>
        <v>1.9200000000000039</v>
      </c>
      <c r="J27" s="19" t="s">
        <v>33</v>
      </c>
      <c r="K27" s="24">
        <f t="shared" si="0"/>
        <v>1.6000000000000034</v>
      </c>
      <c r="L27" s="19" t="s">
        <v>33</v>
      </c>
      <c r="M27" s="19" t="s">
        <v>33</v>
      </c>
      <c r="N27" s="22" t="s">
        <v>42</v>
      </c>
      <c r="O27" s="19" t="s">
        <v>33</v>
      </c>
      <c r="P27" s="19" t="s">
        <v>33</v>
      </c>
      <c r="Q27" s="19">
        <f>[3]С0326_1035003351657_01_0_50_1!U187</f>
        <v>2</v>
      </c>
      <c r="R27" s="19" t="s">
        <v>33</v>
      </c>
      <c r="S27" s="19" t="s">
        <v>33</v>
      </c>
      <c r="T27" s="6"/>
      <c r="U27" s="7"/>
    </row>
    <row r="28" spans="1:21" s="8" customFormat="1" ht="69.95" customHeight="1" x14ac:dyDescent="0.2">
      <c r="A28" s="21" t="s">
        <v>40</v>
      </c>
      <c r="B28" s="25" t="str">
        <f>[3]С0326_1035003351657_01_0_50_1!B188</f>
        <v xml:space="preserve">Бортовой  Камаз (манипулятор)  43118-46 с  КМУ  PALFINGER  INMAN  ИТ-180  </v>
      </c>
      <c r="C28" s="25" t="str">
        <f>[3]С0326_1035003351657_01_0_50_1!C188</f>
        <v>I_23</v>
      </c>
      <c r="D28" s="40">
        <f>[2]C0326_1035003351657_02_0_50_0!I229</f>
        <v>3.6199999999999983</v>
      </c>
      <c r="E28" s="19" t="s">
        <v>33</v>
      </c>
      <c r="F28" s="24">
        <f t="shared" ref="F28:F37" si="1">D28</f>
        <v>3.6199999999999983</v>
      </c>
      <c r="G28" s="19" t="s">
        <v>33</v>
      </c>
      <c r="H28" s="19" t="s">
        <v>33</v>
      </c>
      <c r="I28" s="24">
        <f t="shared" ref="I28:I37" si="2">F28</f>
        <v>3.6199999999999983</v>
      </c>
      <c r="J28" s="19" t="s">
        <v>33</v>
      </c>
      <c r="K28" s="24">
        <f t="shared" si="0"/>
        <v>3.0166666666666653</v>
      </c>
      <c r="L28" s="19" t="s">
        <v>33</v>
      </c>
      <c r="M28" s="19" t="s">
        <v>33</v>
      </c>
      <c r="N28" s="22" t="s">
        <v>42</v>
      </c>
      <c r="O28" s="19" t="s">
        <v>33</v>
      </c>
      <c r="P28" s="19" t="s">
        <v>33</v>
      </c>
      <c r="Q28" s="19">
        <f>[3]С0326_1035003351657_01_0_50_1!U188</f>
        <v>1</v>
      </c>
      <c r="R28" s="19" t="s">
        <v>33</v>
      </c>
      <c r="S28" s="19" t="s">
        <v>33</v>
      </c>
      <c r="T28" s="6"/>
      <c r="U28" s="7"/>
    </row>
    <row r="29" spans="1:21" s="8" customFormat="1" ht="69.95" customHeight="1" x14ac:dyDescent="0.2">
      <c r="A29" s="21" t="s">
        <v>40</v>
      </c>
      <c r="B29" s="25" t="str">
        <f>[3]С0326_1035003351657_01_0_50_1!B189</f>
        <v>Автомобиль ГАЗ Соболь</v>
      </c>
      <c r="C29" s="25" t="str">
        <f>[3]С0326_1035003351657_01_0_50_1!C189</f>
        <v>I_24</v>
      </c>
      <c r="D29" s="40">
        <f>[2]C0326_1035003351657_02_0_50_0!I230</f>
        <v>11.599999999999998</v>
      </c>
      <c r="E29" s="19" t="s">
        <v>33</v>
      </c>
      <c r="F29" s="24">
        <f t="shared" si="1"/>
        <v>11.599999999999998</v>
      </c>
      <c r="G29" s="19" t="s">
        <v>33</v>
      </c>
      <c r="H29" s="19" t="s">
        <v>33</v>
      </c>
      <c r="I29" s="24">
        <f t="shared" si="2"/>
        <v>11.599999999999998</v>
      </c>
      <c r="J29" s="19" t="s">
        <v>33</v>
      </c>
      <c r="K29" s="24">
        <f t="shared" si="0"/>
        <v>9.6666666666666661</v>
      </c>
      <c r="L29" s="19" t="s">
        <v>33</v>
      </c>
      <c r="M29" s="19" t="s">
        <v>33</v>
      </c>
      <c r="N29" s="22" t="s">
        <v>42</v>
      </c>
      <c r="O29" s="19" t="s">
        <v>33</v>
      </c>
      <c r="P29" s="19" t="s">
        <v>33</v>
      </c>
      <c r="Q29" s="19">
        <f>[3]С0326_1035003351657_01_0_50_1!U189</f>
        <v>7</v>
      </c>
      <c r="R29" s="19" t="s">
        <v>33</v>
      </c>
      <c r="S29" s="19" t="s">
        <v>33</v>
      </c>
      <c r="T29" s="6"/>
      <c r="U29" s="7"/>
    </row>
    <row r="30" spans="1:21" s="8" customFormat="1" ht="69.95" customHeight="1" x14ac:dyDescent="0.2">
      <c r="A30" s="21" t="s">
        <v>40</v>
      </c>
      <c r="B30" s="25" t="str">
        <f>[3]С0326_1035003351657_01_0_50_1!B190</f>
        <v>LADA GRANTA седан</v>
      </c>
      <c r="C30" s="25" t="str">
        <f>[3]С0326_1035003351657_01_0_50_1!C190</f>
        <v>I_20_K</v>
      </c>
      <c r="D30" s="40">
        <f>[2]C0326_1035003351657_02_0_50_0!I231</f>
        <v>0.82499999999999951</v>
      </c>
      <c r="E30" s="19" t="s">
        <v>33</v>
      </c>
      <c r="F30" s="24">
        <f t="shared" si="1"/>
        <v>0.82499999999999951</v>
      </c>
      <c r="G30" s="19" t="s">
        <v>33</v>
      </c>
      <c r="H30" s="19" t="s">
        <v>33</v>
      </c>
      <c r="I30" s="24">
        <f t="shared" si="2"/>
        <v>0.82499999999999951</v>
      </c>
      <c r="J30" s="19" t="s">
        <v>33</v>
      </c>
      <c r="K30" s="24">
        <f t="shared" si="0"/>
        <v>0.68749999999999967</v>
      </c>
      <c r="L30" s="19" t="s">
        <v>33</v>
      </c>
      <c r="M30" s="19" t="s">
        <v>33</v>
      </c>
      <c r="N30" s="22" t="s">
        <v>42</v>
      </c>
      <c r="O30" s="19" t="s">
        <v>33</v>
      </c>
      <c r="P30" s="19" t="s">
        <v>33</v>
      </c>
      <c r="Q30" s="19">
        <f>[3]С0326_1035003351657_01_0_50_1!U190</f>
        <v>5</v>
      </c>
      <c r="R30" s="19" t="s">
        <v>33</v>
      </c>
      <c r="S30" s="19" t="s">
        <v>33</v>
      </c>
      <c r="T30" s="6"/>
      <c r="U30" s="7"/>
    </row>
    <row r="31" spans="1:21" s="8" customFormat="1" ht="69.95" customHeight="1" x14ac:dyDescent="0.2">
      <c r="A31" s="21" t="s">
        <v>40</v>
      </c>
      <c r="B31" s="25" t="str">
        <f>[3]С0326_1035003351657_01_0_50_1!B191</f>
        <v>КАМАЗ 390806</v>
      </c>
      <c r="C31" s="25" t="str">
        <f>[3]С0326_1035003351657_01_0_50_1!C191</f>
        <v>I_24_K</v>
      </c>
      <c r="D31" s="40">
        <f>[2]C0326_1035003351657_02_0_50_0!I232</f>
        <v>3.4999999999999947</v>
      </c>
      <c r="E31" s="19" t="s">
        <v>33</v>
      </c>
      <c r="F31" s="24">
        <f t="shared" si="1"/>
        <v>3.4999999999999947</v>
      </c>
      <c r="G31" s="19" t="s">
        <v>33</v>
      </c>
      <c r="H31" s="19" t="s">
        <v>33</v>
      </c>
      <c r="I31" s="24">
        <f t="shared" si="2"/>
        <v>3.4999999999999947</v>
      </c>
      <c r="J31" s="19" t="s">
        <v>33</v>
      </c>
      <c r="K31" s="24">
        <f t="shared" si="0"/>
        <v>2.9166666666666625</v>
      </c>
      <c r="L31" s="19" t="s">
        <v>33</v>
      </c>
      <c r="M31" s="19" t="s">
        <v>33</v>
      </c>
      <c r="N31" s="22" t="s">
        <v>42</v>
      </c>
      <c r="O31" s="19" t="s">
        <v>33</v>
      </c>
      <c r="P31" s="19" t="s">
        <v>33</v>
      </c>
      <c r="Q31" s="19" t="s">
        <v>33</v>
      </c>
      <c r="R31" s="19" t="s">
        <v>33</v>
      </c>
      <c r="S31" s="19" t="s">
        <v>33</v>
      </c>
      <c r="T31" s="6"/>
      <c r="U31" s="7"/>
    </row>
    <row r="32" spans="1:21" s="8" customFormat="1" ht="69.95" customHeight="1" x14ac:dyDescent="0.2">
      <c r="A32" s="21" t="s">
        <v>40</v>
      </c>
      <c r="B32" s="25" t="str">
        <f>[3]С0326_1035003351657_01_0_50_1!B192</f>
        <v>Автогидроподъемник  ПСС-131.18Э на шасси ГАЗон NEXT 4х2 - 5 мест, 2 шт.</v>
      </c>
      <c r="C32" s="25" t="str">
        <f>[3]С0326_1035003351657_01_0_50_1!C192</f>
        <v>I_39_K</v>
      </c>
      <c r="D32" s="40">
        <f>[2]C0326_1035003351657_02_0_50_0!I233</f>
        <v>1.3999999999999979</v>
      </c>
      <c r="E32" s="19" t="s">
        <v>33</v>
      </c>
      <c r="F32" s="24">
        <f t="shared" si="1"/>
        <v>1.3999999999999979</v>
      </c>
      <c r="G32" s="19" t="s">
        <v>33</v>
      </c>
      <c r="H32" s="19" t="s">
        <v>33</v>
      </c>
      <c r="I32" s="24">
        <f t="shared" si="2"/>
        <v>1.3999999999999979</v>
      </c>
      <c r="J32" s="19" t="s">
        <v>33</v>
      </c>
      <c r="K32" s="24">
        <f t="shared" si="0"/>
        <v>1.166666666666665</v>
      </c>
      <c r="L32" s="19" t="s">
        <v>33</v>
      </c>
      <c r="M32" s="19" t="s">
        <v>33</v>
      </c>
      <c r="N32" s="22" t="s">
        <v>42</v>
      </c>
      <c r="O32" s="19" t="s">
        <v>33</v>
      </c>
      <c r="P32" s="19" t="s">
        <v>33</v>
      </c>
      <c r="Q32" s="19">
        <f>[3]С0326_1035003351657_01_0_50_1!U192</f>
        <v>2</v>
      </c>
      <c r="R32" s="19" t="s">
        <v>33</v>
      </c>
      <c r="S32" s="19" t="s">
        <v>33</v>
      </c>
      <c r="T32" s="6"/>
      <c r="U32" s="7"/>
    </row>
    <row r="33" spans="1:21" s="8" customFormat="1" ht="69.95" customHeight="1" x14ac:dyDescent="0.2">
      <c r="A33" s="21" t="s">
        <v>40</v>
      </c>
      <c r="B33" s="25" t="str">
        <f>[3]С0326_1035003351657_01_0_50_1!B193</f>
        <v>КАМАЗ-43253-6010-69(G) ЕВРО 5 бортовой 7,5 т.</v>
      </c>
      <c r="C33" s="25" t="str">
        <f>[3]С0326_1035003351657_01_0_50_1!C193</f>
        <v>I_40_K</v>
      </c>
      <c r="D33" s="40">
        <f>[2]C0326_1035003351657_02_0_50_0!I234</f>
        <v>1.2420000000000049</v>
      </c>
      <c r="E33" s="19" t="s">
        <v>33</v>
      </c>
      <c r="F33" s="24">
        <f t="shared" si="1"/>
        <v>1.2420000000000049</v>
      </c>
      <c r="G33" s="19" t="s">
        <v>33</v>
      </c>
      <c r="H33" s="19" t="s">
        <v>33</v>
      </c>
      <c r="I33" s="24">
        <f t="shared" si="2"/>
        <v>1.2420000000000049</v>
      </c>
      <c r="J33" s="19" t="s">
        <v>33</v>
      </c>
      <c r="K33" s="24">
        <f t="shared" si="0"/>
        <v>1.0350000000000041</v>
      </c>
      <c r="L33" s="19" t="s">
        <v>33</v>
      </c>
      <c r="M33" s="19" t="s">
        <v>33</v>
      </c>
      <c r="N33" s="22" t="s">
        <v>42</v>
      </c>
      <c r="O33" s="19" t="s">
        <v>33</v>
      </c>
      <c r="P33" s="19" t="s">
        <v>33</v>
      </c>
      <c r="Q33" s="19">
        <f>[3]С0326_1035003351657_01_0_50_1!U193</f>
        <v>1</v>
      </c>
      <c r="R33" s="19" t="s">
        <v>33</v>
      </c>
      <c r="S33" s="19" t="s">
        <v>33</v>
      </c>
      <c r="T33" s="6"/>
      <c r="U33" s="7"/>
    </row>
    <row r="34" spans="1:21" s="8" customFormat="1" ht="85.5" customHeight="1" x14ac:dyDescent="0.2">
      <c r="A34" s="21" t="s">
        <v>40</v>
      </c>
      <c r="B34" s="25" t="str">
        <f>[3]С0326_1035003351657_01_0_50_1!B194</f>
        <v>Приобретение, монтаж и пусконаладочные работы системы оперативно-технического управления  по ликвидации аварийных ситуаций</v>
      </c>
      <c r="C34" s="25" t="str">
        <f>[3]С0326_1035003351657_01_0_50_1!C194</f>
        <v>I_41_K</v>
      </c>
      <c r="D34" s="24">
        <f>[2]C0326_1035003351657_02_0_50_0!I235</f>
        <v>1.02</v>
      </c>
      <c r="E34" s="19" t="s">
        <v>33</v>
      </c>
      <c r="F34" s="24">
        <f t="shared" si="1"/>
        <v>1.02</v>
      </c>
      <c r="G34" s="19" t="s">
        <v>33</v>
      </c>
      <c r="H34" s="19" t="s">
        <v>33</v>
      </c>
      <c r="I34" s="24">
        <f t="shared" si="2"/>
        <v>1.02</v>
      </c>
      <c r="J34" s="19" t="s">
        <v>33</v>
      </c>
      <c r="K34" s="24">
        <f t="shared" si="0"/>
        <v>0.85000000000000009</v>
      </c>
      <c r="L34" s="19" t="s">
        <v>33</v>
      </c>
      <c r="M34" s="19" t="s">
        <v>33</v>
      </c>
      <c r="N34" s="22" t="s">
        <v>42</v>
      </c>
      <c r="O34" s="19" t="s">
        <v>33</v>
      </c>
      <c r="P34" s="19" t="s">
        <v>33</v>
      </c>
      <c r="Q34" s="19">
        <f>[3]С0326_1035003351657_01_0_50_1!U194</f>
        <v>1</v>
      </c>
      <c r="R34" s="19" t="s">
        <v>33</v>
      </c>
      <c r="S34" s="19" t="s">
        <v>33</v>
      </c>
      <c r="T34" s="6"/>
      <c r="U34" s="7"/>
    </row>
    <row r="35" spans="1:21" s="8" customFormat="1" ht="69.95" customHeight="1" x14ac:dyDescent="0.2">
      <c r="A35" s="21" t="s">
        <v>40</v>
      </c>
      <c r="B35" s="25" t="str">
        <f>[3]С0326_1035003351657_01_0_50_1!B195</f>
        <v>Создание  системы телемеханики (Оборудование системы ТМ ) уровня тех. помещения (серверной) и АРМ диспетчера</v>
      </c>
      <c r="C35" s="25" t="str">
        <f>[3]С0326_1035003351657_01_0_50_1!C195</f>
        <v>I_42_K</v>
      </c>
      <c r="D35" s="24">
        <f>[2]C0326_1035003351657_02_0_50_0!L236</f>
        <v>0.90499999999999992</v>
      </c>
      <c r="E35" s="19" t="s">
        <v>33</v>
      </c>
      <c r="F35" s="24">
        <f t="shared" si="1"/>
        <v>0.90499999999999992</v>
      </c>
      <c r="G35" s="19" t="s">
        <v>33</v>
      </c>
      <c r="H35" s="19" t="s">
        <v>33</v>
      </c>
      <c r="I35" s="24">
        <f t="shared" si="2"/>
        <v>0.90499999999999992</v>
      </c>
      <c r="J35" s="19" t="s">
        <v>33</v>
      </c>
      <c r="K35" s="24">
        <f t="shared" si="0"/>
        <v>0.75416666666666665</v>
      </c>
      <c r="L35" s="19" t="s">
        <v>33</v>
      </c>
      <c r="M35" s="19" t="s">
        <v>33</v>
      </c>
      <c r="N35" s="22" t="s">
        <v>42</v>
      </c>
      <c r="O35" s="19" t="s">
        <v>33</v>
      </c>
      <c r="P35" s="19" t="s">
        <v>33</v>
      </c>
      <c r="Q35" s="19">
        <f>[3]С0326_1035003351657_01_0_50_1!U195</f>
        <v>1</v>
      </c>
      <c r="R35" s="19" t="s">
        <v>33</v>
      </c>
      <c r="S35" s="19" t="s">
        <v>33</v>
      </c>
      <c r="T35" s="6"/>
      <c r="U35" s="7"/>
    </row>
    <row r="36" spans="1:21" s="8" customFormat="1" ht="69.95" customHeight="1" x14ac:dyDescent="0.2">
      <c r="A36" s="21" t="s">
        <v>40</v>
      </c>
      <c r="B36" s="25" t="str">
        <f>[3]С0326_1035003351657_01_0_50_1!B196</f>
        <v>Спутниковый  приёмник,  полевой контроллер, электронный тахеометр  Лазерный дальномер</v>
      </c>
      <c r="C36" s="25" t="str">
        <f>[3]С0326_1035003351657_01_0_50_1!C196</f>
        <v>I_43_K</v>
      </c>
      <c r="D36" s="24">
        <f>[2]C0326_1035003351657_02_0_50_0!L237</f>
        <v>0.82499999999999996</v>
      </c>
      <c r="E36" s="19" t="s">
        <v>33</v>
      </c>
      <c r="F36" s="24">
        <f t="shared" si="1"/>
        <v>0.82499999999999996</v>
      </c>
      <c r="G36" s="19" t="s">
        <v>33</v>
      </c>
      <c r="H36" s="19" t="s">
        <v>33</v>
      </c>
      <c r="I36" s="24">
        <f t="shared" si="2"/>
        <v>0.82499999999999996</v>
      </c>
      <c r="J36" s="19" t="s">
        <v>33</v>
      </c>
      <c r="K36" s="24">
        <f t="shared" si="0"/>
        <v>0.6875</v>
      </c>
      <c r="L36" s="19" t="s">
        <v>33</v>
      </c>
      <c r="M36" s="19" t="s">
        <v>33</v>
      </c>
      <c r="N36" s="22" t="s">
        <v>42</v>
      </c>
      <c r="O36" s="19" t="s">
        <v>33</v>
      </c>
      <c r="P36" s="19" t="s">
        <v>33</v>
      </c>
      <c r="Q36" s="19">
        <f>[3]С0326_1035003351657_01_0_50_1!U196</f>
        <v>4</v>
      </c>
      <c r="R36" s="19" t="s">
        <v>33</v>
      </c>
      <c r="S36" s="19" t="s">
        <v>33</v>
      </c>
      <c r="T36" s="6"/>
      <c r="U36" s="7"/>
    </row>
    <row r="37" spans="1:21" s="8" customFormat="1" ht="69.95" customHeight="1" x14ac:dyDescent="0.2">
      <c r="A37" s="21" t="s">
        <v>40</v>
      </c>
      <c r="B37" s="25" t="str">
        <f>[3]С0326_1035003351657_01_0_50_1!B197</f>
        <v>Приобретение программного комплекса "Электронный оперативный журнал"</v>
      </c>
      <c r="C37" s="25" t="str">
        <f>[3]С0326_1035003351657_01_0_50_1!C197</f>
        <v>I_44_K</v>
      </c>
      <c r="D37" s="24">
        <f>[2]C0326_1035003351657_02_0_50_0!L238</f>
        <v>2.0750000000000002</v>
      </c>
      <c r="E37" s="19" t="s">
        <v>33</v>
      </c>
      <c r="F37" s="24">
        <f t="shared" si="1"/>
        <v>2.0750000000000002</v>
      </c>
      <c r="G37" s="19" t="s">
        <v>33</v>
      </c>
      <c r="H37" s="19" t="s">
        <v>33</v>
      </c>
      <c r="I37" s="24">
        <f t="shared" si="2"/>
        <v>2.0750000000000002</v>
      </c>
      <c r="J37" s="19" t="s">
        <v>33</v>
      </c>
      <c r="K37" s="24">
        <f t="shared" si="0"/>
        <v>1.729166666666667</v>
      </c>
      <c r="L37" s="19" t="s">
        <v>33</v>
      </c>
      <c r="M37" s="19" t="s">
        <v>33</v>
      </c>
      <c r="N37" s="22" t="s">
        <v>42</v>
      </c>
      <c r="O37" s="19" t="s">
        <v>33</v>
      </c>
      <c r="P37" s="19" t="s">
        <v>33</v>
      </c>
      <c r="Q37" s="19">
        <f>[3]С0326_1035003351657_01_0_50_1!U197</f>
        <v>1</v>
      </c>
      <c r="R37" s="19" t="s">
        <v>33</v>
      </c>
      <c r="S37" s="19" t="s">
        <v>33</v>
      </c>
      <c r="T37" s="6"/>
      <c r="U37" s="7"/>
    </row>
    <row r="38" spans="1:21" s="8" customFormat="1" ht="69.95" customHeight="1" x14ac:dyDescent="0.2">
      <c r="A38" s="21" t="s">
        <v>40</v>
      </c>
      <c r="B38" s="25" t="str">
        <f>[3]С0326_1035003351657_01_0_50_1!B206</f>
        <v>Строительство учебного полигона</v>
      </c>
      <c r="C38" s="25" t="str">
        <f>[3]С0326_1035003351657_01_0_50_1!C206</f>
        <v>I_24_N</v>
      </c>
      <c r="D38" s="24">
        <f>[2]C0326_1035003351657_02_0_50_0!L271</f>
        <v>3.0508440000000001</v>
      </c>
      <c r="E38" s="19" t="s">
        <v>33</v>
      </c>
      <c r="F38" s="24">
        <f t="shared" ref="F38:F39" si="3">D38</f>
        <v>3.0508440000000001</v>
      </c>
      <c r="G38" s="19" t="s">
        <v>33</v>
      </c>
      <c r="H38" s="19" t="s">
        <v>33</v>
      </c>
      <c r="I38" s="24">
        <f t="shared" ref="I38:I39" si="4">F38</f>
        <v>3.0508440000000001</v>
      </c>
      <c r="J38" s="19" t="s">
        <v>33</v>
      </c>
      <c r="K38" s="24">
        <f t="shared" si="0"/>
        <v>2.54237</v>
      </c>
      <c r="L38" s="19" t="s">
        <v>33</v>
      </c>
      <c r="M38" s="19" t="s">
        <v>33</v>
      </c>
      <c r="N38" s="22" t="s">
        <v>42</v>
      </c>
      <c r="O38" s="19" t="s">
        <v>33</v>
      </c>
      <c r="P38" s="19" t="s">
        <v>33</v>
      </c>
      <c r="Q38" s="19">
        <v>1</v>
      </c>
      <c r="R38" s="19" t="s">
        <v>33</v>
      </c>
      <c r="S38" s="19" t="s">
        <v>33</v>
      </c>
      <c r="T38" s="6"/>
      <c r="U38" s="7"/>
    </row>
    <row r="39" spans="1:21" s="8" customFormat="1" ht="69.95" customHeight="1" x14ac:dyDescent="0.2">
      <c r="A39" s="21" t="s">
        <v>40</v>
      </c>
      <c r="B39" s="25" t="str">
        <f>[3]С0326_1035003351657_01_0_50_1!B207</f>
        <v>Приобретение комплекса РЗА - Ретом 21</v>
      </c>
      <c r="C39" s="25" t="str">
        <f>[3]С0326_1035003351657_01_0_50_1!C207</f>
        <v>I_25_N</v>
      </c>
      <c r="D39" s="24">
        <f>[2]C0326_1035003351657_02_0_50_0!L272</f>
        <v>0.59</v>
      </c>
      <c r="E39" s="19" t="s">
        <v>33</v>
      </c>
      <c r="F39" s="24">
        <f t="shared" si="3"/>
        <v>0.59</v>
      </c>
      <c r="G39" s="19" t="s">
        <v>33</v>
      </c>
      <c r="H39" s="19" t="s">
        <v>33</v>
      </c>
      <c r="I39" s="24">
        <f t="shared" si="4"/>
        <v>0.59</v>
      </c>
      <c r="J39" s="19" t="s">
        <v>33</v>
      </c>
      <c r="K39" s="24">
        <f t="shared" si="0"/>
        <v>0.49166666666666664</v>
      </c>
      <c r="L39" s="19" t="s">
        <v>33</v>
      </c>
      <c r="M39" s="19" t="s">
        <v>33</v>
      </c>
      <c r="N39" s="22" t="s">
        <v>42</v>
      </c>
      <c r="O39" s="19" t="s">
        <v>33</v>
      </c>
      <c r="P39" s="19" t="s">
        <v>33</v>
      </c>
      <c r="Q39" s="19">
        <v>1</v>
      </c>
      <c r="R39" s="19" t="s">
        <v>33</v>
      </c>
      <c r="S39" s="19" t="s">
        <v>33</v>
      </c>
      <c r="T39" s="6"/>
      <c r="U39" s="7"/>
    </row>
    <row r="40" spans="1:21" ht="15.75" x14ac:dyDescent="0.25">
      <c r="A40" s="21" t="s">
        <v>37</v>
      </c>
      <c r="B40" s="18" t="s">
        <v>37</v>
      </c>
      <c r="C40" s="19" t="s">
        <v>33</v>
      </c>
      <c r="D40" s="19" t="s">
        <v>33</v>
      </c>
      <c r="E40" s="19" t="s">
        <v>33</v>
      </c>
      <c r="F40" s="19" t="s">
        <v>33</v>
      </c>
      <c r="G40" s="19" t="s">
        <v>33</v>
      </c>
      <c r="H40" s="19" t="s">
        <v>33</v>
      </c>
      <c r="I40" s="19" t="s">
        <v>33</v>
      </c>
      <c r="J40" s="19" t="s">
        <v>33</v>
      </c>
      <c r="K40" s="19" t="s">
        <v>33</v>
      </c>
      <c r="L40" s="19" t="s">
        <v>33</v>
      </c>
      <c r="M40" s="19" t="s">
        <v>33</v>
      </c>
      <c r="N40" s="19" t="s">
        <v>33</v>
      </c>
      <c r="O40" s="19" t="s">
        <v>33</v>
      </c>
      <c r="P40" s="19" t="s">
        <v>33</v>
      </c>
      <c r="Q40" s="19" t="s">
        <v>33</v>
      </c>
      <c r="R40" s="19" t="s">
        <v>33</v>
      </c>
      <c r="S40" s="19" t="s">
        <v>33</v>
      </c>
      <c r="T40" s="5"/>
    </row>
    <row r="41" spans="1:21" ht="30" x14ac:dyDescent="0.25">
      <c r="A41" s="21" t="s">
        <v>43</v>
      </c>
      <c r="B41" s="22" t="s">
        <v>44</v>
      </c>
      <c r="C41" s="19" t="s">
        <v>33</v>
      </c>
      <c r="D41" s="19" t="s">
        <v>33</v>
      </c>
      <c r="E41" s="19" t="s">
        <v>33</v>
      </c>
      <c r="F41" s="19" t="s">
        <v>33</v>
      </c>
      <c r="G41" s="19" t="s">
        <v>33</v>
      </c>
      <c r="H41" s="19" t="s">
        <v>33</v>
      </c>
      <c r="I41" s="19" t="s">
        <v>33</v>
      </c>
      <c r="J41" s="19" t="s">
        <v>33</v>
      </c>
      <c r="K41" s="19" t="s">
        <v>33</v>
      </c>
      <c r="L41" s="19" t="s">
        <v>33</v>
      </c>
      <c r="M41" s="19" t="s">
        <v>33</v>
      </c>
      <c r="N41" s="19" t="s">
        <v>33</v>
      </c>
      <c r="O41" s="19" t="s">
        <v>33</v>
      </c>
      <c r="P41" s="19" t="s">
        <v>33</v>
      </c>
      <c r="Q41" s="19" t="s">
        <v>33</v>
      </c>
      <c r="R41" s="19" t="s">
        <v>33</v>
      </c>
      <c r="S41" s="19" t="s">
        <v>33</v>
      </c>
      <c r="T41" s="5"/>
    </row>
    <row r="42" spans="1:21" ht="18" x14ac:dyDescent="0.25">
      <c r="A42" s="21" t="s">
        <v>46</v>
      </c>
      <c r="B42" s="18" t="s">
        <v>46</v>
      </c>
      <c r="C42" s="19" t="s">
        <v>33</v>
      </c>
      <c r="D42" s="19" t="s">
        <v>33</v>
      </c>
      <c r="E42" s="19" t="s">
        <v>33</v>
      </c>
      <c r="F42" s="19" t="s">
        <v>33</v>
      </c>
      <c r="G42" s="19" t="s">
        <v>33</v>
      </c>
      <c r="H42" s="19" t="s">
        <v>33</v>
      </c>
      <c r="I42" s="19" t="s">
        <v>33</v>
      </c>
      <c r="J42" s="19" t="s">
        <v>33</v>
      </c>
      <c r="K42" s="19" t="s">
        <v>33</v>
      </c>
      <c r="L42" s="19" t="s">
        <v>33</v>
      </c>
      <c r="M42" s="19" t="s">
        <v>33</v>
      </c>
      <c r="N42" s="19" t="s">
        <v>33</v>
      </c>
      <c r="O42" s="19" t="s">
        <v>33</v>
      </c>
      <c r="P42" s="19" t="s">
        <v>33</v>
      </c>
      <c r="Q42" s="19" t="s">
        <v>33</v>
      </c>
      <c r="R42" s="19" t="s">
        <v>33</v>
      </c>
      <c r="S42" s="19" t="s">
        <v>33</v>
      </c>
      <c r="T42" s="5"/>
    </row>
    <row r="43" spans="1:21" ht="15.75" x14ac:dyDescent="0.25">
      <c r="T43" s="5"/>
    </row>
    <row r="44" spans="1:21" ht="15.75" x14ac:dyDescent="0.25">
      <c r="T44" s="5"/>
    </row>
    <row r="45" spans="1:21" ht="15.75" x14ac:dyDescent="0.25">
      <c r="T45" s="5"/>
    </row>
    <row r="46" spans="1:21" ht="15.75" x14ac:dyDescent="0.25">
      <c r="T46" s="5"/>
    </row>
    <row r="47" spans="1:21" ht="15.75" x14ac:dyDescent="0.25">
      <c r="T47" s="5"/>
    </row>
    <row r="48" spans="1:21" ht="15.75" x14ac:dyDescent="0.25">
      <c r="T48" s="5"/>
    </row>
    <row r="49" spans="1:20" ht="15.75" x14ac:dyDescent="0.25">
      <c r="A49" s="39" t="s">
        <v>47</v>
      </c>
      <c r="B49" s="39"/>
      <c r="C49" s="39"/>
      <c r="D49" s="39"/>
      <c r="E49" s="39"/>
      <c r="F49" s="39"/>
      <c r="G49" s="39"/>
      <c r="H49" s="39"/>
      <c r="I49" s="39"/>
      <c r="T49" s="5"/>
    </row>
    <row r="50" spans="1:20" ht="15.75" x14ac:dyDescent="0.25">
      <c r="T50" s="5"/>
    </row>
    <row r="51" spans="1:20" ht="15.75" x14ac:dyDescent="0.25">
      <c r="T51" s="5"/>
    </row>
    <row r="52" spans="1:20" ht="15.75" x14ac:dyDescent="0.25">
      <c r="T52" s="5"/>
    </row>
    <row r="53" spans="1:20" ht="15.75" x14ac:dyDescent="0.25">
      <c r="T53" s="5"/>
    </row>
    <row r="54" spans="1:20" ht="15.75" x14ac:dyDescent="0.25">
      <c r="T54" s="5"/>
    </row>
    <row r="55" spans="1:20" ht="15.75" x14ac:dyDescent="0.25">
      <c r="T55" s="5"/>
    </row>
    <row r="56" spans="1:20" ht="15.75" x14ac:dyDescent="0.25">
      <c r="T56" s="5"/>
    </row>
    <row r="57" spans="1:20" ht="15.75" x14ac:dyDescent="0.25">
      <c r="T57" s="5"/>
    </row>
    <row r="58" spans="1:20" ht="15.75" x14ac:dyDescent="0.25">
      <c r="T58" s="5"/>
    </row>
    <row r="59" spans="1:20" ht="15.75" x14ac:dyDescent="0.25">
      <c r="T59" s="5"/>
    </row>
    <row r="60" spans="1:20" ht="15.75" x14ac:dyDescent="0.25">
      <c r="T60" s="5"/>
    </row>
    <row r="61" spans="1:20" ht="15.75" x14ac:dyDescent="0.25">
      <c r="T61" s="5"/>
    </row>
    <row r="62" spans="1:20" ht="15.75" x14ac:dyDescent="0.25">
      <c r="T62" s="5"/>
    </row>
    <row r="63" spans="1:20" ht="15.75" x14ac:dyDescent="0.25">
      <c r="T63" s="5"/>
    </row>
    <row r="64" spans="1:20" ht="15.75" x14ac:dyDescent="0.25">
      <c r="T64" s="5"/>
    </row>
    <row r="65" spans="20:20" ht="15.75" x14ac:dyDescent="0.25">
      <c r="T65" s="5"/>
    </row>
    <row r="66" spans="20:20" ht="15.75" x14ac:dyDescent="0.25">
      <c r="T66" s="5"/>
    </row>
    <row r="67" spans="20:20" ht="15.75" x14ac:dyDescent="0.25">
      <c r="T67" s="5"/>
    </row>
    <row r="68" spans="20:20" ht="15.75" x14ac:dyDescent="0.25">
      <c r="T68" s="5"/>
    </row>
    <row r="69" spans="20:20" ht="15.75" x14ac:dyDescent="0.25">
      <c r="T69" s="5"/>
    </row>
    <row r="70" spans="20:20" ht="15.75" x14ac:dyDescent="0.25">
      <c r="T70" s="5"/>
    </row>
    <row r="71" spans="20:20" ht="15.75" x14ac:dyDescent="0.25">
      <c r="T71" s="5"/>
    </row>
    <row r="72" spans="20:20" ht="15.75" x14ac:dyDescent="0.25">
      <c r="T72" s="5"/>
    </row>
    <row r="73" spans="20:20" ht="15.75" x14ac:dyDescent="0.25">
      <c r="T73" s="5"/>
    </row>
    <row r="74" spans="20:20" ht="15.75" x14ac:dyDescent="0.25">
      <c r="T74" s="5"/>
    </row>
    <row r="75" spans="20:20" ht="15.75" x14ac:dyDescent="0.25">
      <c r="T75" s="5"/>
    </row>
    <row r="76" spans="20:20" ht="15.75" x14ac:dyDescent="0.25">
      <c r="T76" s="5"/>
    </row>
    <row r="77" spans="20:20" ht="15.75" x14ac:dyDescent="0.25">
      <c r="T77" s="5"/>
    </row>
    <row r="78" spans="20:20" ht="15.75" x14ac:dyDescent="0.25">
      <c r="T78" s="5"/>
    </row>
  </sheetData>
  <mergeCells count="19">
    <mergeCell ref="A49:I49"/>
    <mergeCell ref="F11:J12"/>
    <mergeCell ref="K11:K13"/>
    <mergeCell ref="L11:M12"/>
    <mergeCell ref="N11:N13"/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8" scale="2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C0326_1035003351657_14_0_50_0</vt:lpstr>
      <vt:lpstr>Лист1</vt:lpstr>
      <vt:lpstr>'C0326_1035003351657_14_0_50_0'!Область_печати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2019-02-27T15:45:14Z</dcterms:modified>
</cp:coreProperties>
</file>